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persons/person.xml" ContentType="application/vnd.ms-excel.person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 codeName="{E757BCB4-07E6-AE0B-56E0-F0EEF7A6E26C}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ed0aa5cdc9b78049/Documenten/1_gilde/AMBROSIUS Haarsteeg/LUCHT GEWEER/2023-2024/"/>
    </mc:Choice>
  </mc:AlternateContent>
  <xr:revisionPtr revIDLastSave="1794" documentId="13_ncr:1_{9EDEC452-196B-4446-A16D-7FF412BC54FA}" xr6:coauthVersionLast="47" xr6:coauthVersionMax="47" xr10:uidLastSave="{07EF8189-B09E-4A36-87DC-61CE60CC0CF8}"/>
  <bookViews>
    <workbookView xWindow="28680" yWindow="-120" windowWidth="29040" windowHeight="15720" tabRatio="601" xr2:uid="{00000000-000D-0000-FFFF-FFFF00000000}"/>
  </bookViews>
  <sheets>
    <sheet name="Luchtgeweer" sheetId="2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22" l="1" a="1"/>
  <c r="F8" i="22" s="1"/>
  <c r="E8" i="22" s="1"/>
  <c r="F9" i="22" a="1"/>
  <c r="F9" i="22" s="1"/>
  <c r="E9" i="22" s="1"/>
  <c r="F10" i="22" a="1"/>
  <c r="F10" i="22" s="1"/>
  <c r="E10" i="22" s="1"/>
  <c r="F11" i="22" a="1"/>
  <c r="F11" i="22" s="1"/>
  <c r="E11" i="22" s="1"/>
  <c r="F12" i="22" a="1"/>
  <c r="F12" i="22" s="1"/>
  <c r="E12" i="22" s="1"/>
  <c r="C12" i="22" s="1"/>
  <c r="F13" i="22" a="1"/>
  <c r="F13" i="22" s="1"/>
  <c r="E13" i="22" s="1"/>
  <c r="F14" i="22" a="1"/>
  <c r="F14" i="22" s="1"/>
  <c r="E14" i="22" s="1"/>
  <c r="F15" i="22" a="1"/>
  <c r="F15" i="22" s="1"/>
  <c r="E15" i="22" s="1"/>
  <c r="F16" i="22" a="1"/>
  <c r="F16" i="22" s="1"/>
  <c r="E16" i="22" s="1"/>
  <c r="C16" i="22" s="1"/>
  <c r="F17" i="22" a="1"/>
  <c r="F17" i="22" s="1"/>
  <c r="E17" i="22" s="1"/>
  <c r="F18" i="22" a="1"/>
  <c r="F18" i="22" s="1"/>
  <c r="E18" i="22" s="1"/>
  <c r="F19" i="22" a="1"/>
  <c r="F19" i="22" s="1"/>
  <c r="E19" i="22" s="1"/>
  <c r="F20" i="22" a="1"/>
  <c r="F20" i="22" s="1"/>
  <c r="E20" i="22" s="1"/>
  <c r="F7" i="22" a="1"/>
  <c r="F7" i="22" s="1"/>
  <c r="E7" i="22" s="1"/>
  <c r="AV9" i="22"/>
  <c r="G9" i="22"/>
  <c r="AV19" i="22"/>
  <c r="AV17" i="22"/>
  <c r="G21" i="22"/>
  <c r="G22" i="22"/>
  <c r="F21" i="22"/>
  <c r="E21" i="22" s="1"/>
  <c r="C21" i="22" s="1"/>
  <c r="F22" i="22"/>
  <c r="E22" i="22" s="1"/>
  <c r="C22" i="22" s="1"/>
  <c r="AV15" i="22"/>
  <c r="G13" i="22"/>
  <c r="G16" i="22"/>
  <c r="AV8" i="22"/>
  <c r="AV10" i="22"/>
  <c r="AV18" i="22"/>
  <c r="AV14" i="22"/>
  <c r="AV16" i="22"/>
  <c r="AV21" i="22"/>
  <c r="AV7" i="22"/>
  <c r="AV20" i="22"/>
  <c r="AV13" i="22"/>
  <c r="AV22" i="22"/>
  <c r="AV12" i="22"/>
  <c r="AV11" i="22"/>
  <c r="G17" i="22"/>
  <c r="G7" i="22"/>
  <c r="G15" i="22"/>
  <c r="G8" i="22"/>
  <c r="G11" i="22"/>
  <c r="G19" i="22"/>
  <c r="G12" i="22"/>
  <c r="G14" i="22"/>
  <c r="G18" i="22"/>
  <c r="G20" i="22"/>
  <c r="G10" i="22"/>
  <c r="C9" i="22" l="1"/>
  <c r="C14" i="22"/>
  <c r="C15" i="22"/>
  <c r="C19" i="22"/>
  <c r="C11" i="22"/>
  <c r="C20" i="22"/>
  <c r="C13" i="22"/>
  <c r="C10" i="22"/>
  <c r="C17" i="22"/>
  <c r="C18" i="22"/>
  <c r="C7" i="22"/>
  <c r="C8" i="2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<sst xmlns="http://schemas.openxmlformats.org/spreadsheetml/2006/main" count="359" uniqueCount="95">
  <si>
    <t>NAAM</t>
  </si>
  <si>
    <t>SEIZOEN</t>
  </si>
  <si>
    <t>DIT</t>
  </si>
  <si>
    <t>VORIG</t>
  </si>
  <si>
    <t>ALLE</t>
  </si>
  <si>
    <t>HOOGSTE</t>
  </si>
  <si>
    <t>PUNTEN</t>
  </si>
  <si>
    <t>GEMIDD.</t>
  </si>
  <si>
    <t>WEDSTR.</t>
  </si>
  <si>
    <t>VERSCHIL</t>
  </si>
  <si>
    <t>Wim de Gouw</t>
  </si>
  <si>
    <t>Tonnie Koks</t>
  </si>
  <si>
    <t>Frans Mommersteeg</t>
  </si>
  <si>
    <t>Jeroen van Oss</t>
  </si>
  <si>
    <t>Jan de Vaan</t>
  </si>
  <si>
    <t>Francien v/d Wiel</t>
  </si>
  <si>
    <t>Wilma van de Lee</t>
  </si>
  <si>
    <t>Rudy van Falier</t>
  </si>
  <si>
    <t>aan</t>
  </si>
  <si>
    <t>wezig</t>
  </si>
  <si>
    <t>wedstr</t>
  </si>
  <si>
    <t>De 4 OVLB wedstrijden tellen verplicht mee. Hier voor wordt het aantal geschoten punten verdubbeld.</t>
  </si>
  <si>
    <t>ONDERDEEL</t>
  </si>
  <si>
    <t>OPGELEGD</t>
  </si>
  <si>
    <t>VRIJEHAND</t>
  </si>
  <si>
    <t>vrijehand</t>
  </si>
  <si>
    <t>opgelegd</t>
  </si>
  <si>
    <t>Falier R</t>
  </si>
  <si>
    <t>Koks T</t>
  </si>
  <si>
    <t>Lee W</t>
  </si>
  <si>
    <t>Oss J</t>
  </si>
  <si>
    <t>Vaan J</t>
  </si>
  <si>
    <t>Gouw W</t>
  </si>
  <si>
    <t>Mommersteeg F</t>
  </si>
  <si>
    <t>Wiel F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</si>
  <si>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</si>
  <si>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</si>
  <si>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</si>
  <si>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</si>
  <si>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</si>
  <si>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</si>
  <si>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</si>
  <si>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</si>
  <si>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</si>
  <si>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</si>
  <si>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</si>
  <si>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</si>
  <si>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</si>
  <si>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</si>
  <si>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</si>
  <si>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</si>
  <si>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</si>
  <si>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</si>
  <si>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</si>
  <si>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</si>
  <si>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</si>
  <si>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</si>
  <si>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</si>
  <si>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</si>
  <si>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</si>
  <si>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</si>
  <si>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</si>
  <si>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</si>
  <si>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</si>
  <si>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</si>
  <si>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</si>
  <si>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</si>
  <si>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</si>
  <si>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</si>
  <si>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</si>
  <si>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st. Ambrosius</t>
  </si>
  <si>
    <t>Frans van Beurden</t>
  </si>
  <si>
    <t>Beurden F</t>
  </si>
  <si>
    <t>Gerard van Beurden</t>
  </si>
  <si>
    <t>Dorien de Kort</t>
  </si>
  <si>
    <t>Beurden G</t>
  </si>
  <si>
    <t>Kort D</t>
  </si>
  <si>
    <t>Daniëlle van der Lee</t>
  </si>
  <si>
    <t>Lee D</t>
  </si>
  <si>
    <t>Justin van Son</t>
  </si>
  <si>
    <t>Son J</t>
  </si>
  <si>
    <t>2023 /2024</t>
  </si>
  <si>
    <t>x</t>
  </si>
  <si>
    <t>nee</t>
  </si>
  <si>
    <t>Leon v Kuik</t>
  </si>
  <si>
    <t>Kuik L</t>
  </si>
  <si>
    <t>65+ voor aanvang 5e wedstrijddag kiezen voor opgelegd of vrije-hand</t>
  </si>
  <si>
    <t>Om in het Eindklassement mee te tellen moeten er minimaal 15 series geschoten zijn.</t>
  </si>
  <si>
    <t>De winnaar is diegene die de meeste vooruitgang heeft geboekt ten opzichte van het gemiddelde van vorig seizoen, dit over de 15 hoogst geschoten wedstrijden</t>
  </si>
  <si>
    <t>Geschoten word op woensdag avond en op zondag morgen.                               Ook op feestdagen i.o.l. met luchtgeweer commissie.                                         Inhalen niet geschoten wedstrijden mag.</t>
  </si>
  <si>
    <t>Indien geen gemiddelde, word volgend seizoen het gemiddelde van de hoogste 15 geschoten wedstrijden van dit seizoen genomen</t>
  </si>
  <si>
    <t>36</t>
  </si>
  <si>
    <t>37</t>
  </si>
  <si>
    <t>38</t>
  </si>
  <si>
    <t>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</si>
</sst>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;[Red]\-0.00\ "/>
  </numFmts>
  <fonts count="16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b/>
      <sz val="22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8"/>
      <color rgb="FF0070C0"/>
      <name val="Arial"/>
      <family val="2"/>
    </font>
    <font>
      <b/>
      <sz val="12"/>
      <color rgb="FF0070C0"/>
      <name val="Arial"/>
      <family val="2"/>
    </font>
    <font>
      <b/>
      <sz val="8"/>
      <color rgb="FFFF0000"/>
      <name val="Arial"/>
      <family val="2"/>
    </font>
    <font>
      <b/>
      <sz val="12"/>
      <color rgb="FFFF0000"/>
      <name val="Arial"/>
      <family val="2"/>
    </font>
    <font>
      <sz val="72"/>
      <color rgb="FF6600CC"/>
      <name val="Old English Text MT"/>
      <family val="4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11"/>
      <name val="Arial"/>
      <family val="2"/>
    </font>
    <font>
      <sz val="12"/>
      <color rgb="FF00B05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7DD4E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9.9978637043366805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3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left" vertical="center"/>
    </xf>
    <xf numFmtId="0" fontId="1" fillId="6" borderId="2" xfId="0" applyFont="1" applyFill="1" applyBorder="1" applyAlignment="1">
      <alignment horizontal="left" vertical="center"/>
    </xf>
    <xf numFmtId="0" fontId="1" fillId="7" borderId="1" xfId="0" applyFont="1" applyFill="1" applyBorder="1" applyAlignment="1">
      <alignment horizontal="left" vertical="center"/>
    </xf>
    <xf numFmtId="0" fontId="1" fillId="7" borderId="2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left" vertical="center"/>
    </xf>
    <xf numFmtId="164" fontId="6" fillId="8" borderId="2" xfId="0" applyNumberFormat="1" applyFont="1" applyFill="1" applyBorder="1" applyAlignment="1">
      <alignment horizontal="center" vertical="center"/>
    </xf>
    <xf numFmtId="2" fontId="1" fillId="8" borderId="2" xfId="0" applyNumberFormat="1" applyFont="1" applyFill="1" applyBorder="1" applyAlignment="1">
      <alignment horizontal="center" vertical="center"/>
    </xf>
    <xf numFmtId="2" fontId="2" fillId="8" borderId="2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left" vertical="center"/>
    </xf>
    <xf numFmtId="0" fontId="1" fillId="9" borderId="2" xfId="0" applyFont="1" applyFill="1" applyBorder="1" applyAlignment="1">
      <alignment horizontal="left" vertical="center"/>
    </xf>
    <xf numFmtId="164" fontId="6" fillId="9" borderId="2" xfId="0" applyNumberFormat="1" applyFont="1" applyFill="1" applyBorder="1" applyAlignment="1">
      <alignment horizontal="center" vertical="center"/>
    </xf>
    <xf numFmtId="2" fontId="1" fillId="9" borderId="2" xfId="0" applyNumberFormat="1" applyFont="1" applyFill="1" applyBorder="1" applyAlignment="1">
      <alignment horizontal="center" vertical="center"/>
    </xf>
    <xf numFmtId="2" fontId="2" fillId="9" borderId="2" xfId="0" applyNumberFormat="1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center" vertical="center"/>
    </xf>
    <xf numFmtId="1" fontId="2" fillId="9" borderId="8" xfId="0" applyNumberFormat="1" applyFont="1" applyFill="1" applyBorder="1" applyAlignment="1">
      <alignment horizontal="center" vertical="center"/>
    </xf>
    <xf numFmtId="1" fontId="2" fillId="9" borderId="2" xfId="0" applyNumberFormat="1" applyFont="1" applyFill="1" applyBorder="1" applyAlignment="1">
      <alignment horizontal="center" vertical="center"/>
    </xf>
    <xf numFmtId="1" fontId="2" fillId="8" borderId="8" xfId="0" applyNumberFormat="1" applyFont="1" applyFill="1" applyBorder="1" applyAlignment="1">
      <alignment horizontal="center" vertical="center"/>
    </xf>
    <xf numFmtId="1" fontId="2" fillId="8" borderId="2" xfId="0" applyNumberFormat="1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2" fillId="10" borderId="0" xfId="0" applyFont="1" applyFill="1" applyAlignment="1" applyProtection="1">
      <alignment horizontal="center" vertical="center"/>
      <protection locked="0"/>
    </xf>
    <xf numFmtId="49" fontId="5" fillId="3" borderId="0" xfId="0" applyNumberFormat="1" applyFont="1" applyFill="1" applyAlignment="1" applyProtection="1">
      <alignment horizontal="center" vertical="center"/>
      <protection locked="0"/>
    </xf>
    <xf numFmtId="1" fontId="2" fillId="9" borderId="2" xfId="0" applyNumberFormat="1" applyFont="1" applyFill="1" applyBorder="1" applyAlignment="1" applyProtection="1">
      <alignment horizontal="center" vertical="center"/>
      <protection locked="0"/>
    </xf>
    <xf numFmtId="1" fontId="2" fillId="8" borderId="2" xfId="0" applyNumberFormat="1" applyFont="1" applyFill="1" applyBorder="1" applyAlignment="1" applyProtection="1">
      <alignment horizontal="center" vertical="center"/>
      <protection locked="0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2" fontId="8" fillId="9" borderId="2" xfId="0" applyNumberFormat="1" applyFont="1" applyFill="1" applyBorder="1" applyAlignment="1">
      <alignment horizontal="center" vertical="center"/>
    </xf>
    <xf numFmtId="2" fontId="8" fillId="8" borderId="2" xfId="0" applyNumberFormat="1" applyFont="1" applyFill="1" applyBorder="1" applyAlignment="1">
      <alignment horizontal="center" vertical="center"/>
    </xf>
    <xf numFmtId="2" fontId="8" fillId="8" borderId="1" xfId="0" applyNumberFormat="1" applyFont="1" applyFill="1" applyBorder="1" applyAlignment="1">
      <alignment horizontal="center" vertical="center"/>
    </xf>
    <xf numFmtId="2" fontId="8" fillId="9" borderId="1" xfId="0" applyNumberFormat="1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2" fontId="1" fillId="9" borderId="1" xfId="0" applyNumberFormat="1" applyFont="1" applyFill="1" applyBorder="1" applyAlignment="1">
      <alignment horizontal="center" vertical="center"/>
    </xf>
    <xf numFmtId="2" fontId="1" fillId="8" borderId="1" xfId="0" applyNumberFormat="1" applyFont="1" applyFill="1" applyBorder="1" applyAlignment="1">
      <alignment horizontal="center" vertical="center"/>
    </xf>
    <xf numFmtId="2" fontId="10" fillId="9" borderId="13" xfId="0" applyNumberFormat="1" applyFont="1" applyFill="1" applyBorder="1" applyAlignment="1">
      <alignment horizontal="center" vertical="center"/>
    </xf>
    <xf numFmtId="2" fontId="10" fillId="8" borderId="13" xfId="0" applyNumberFormat="1" applyFont="1" applyFill="1" applyBorder="1" applyAlignment="1">
      <alignment horizontal="center" vertical="center"/>
    </xf>
    <xf numFmtId="0" fontId="2" fillId="8" borderId="0" xfId="0" applyFont="1" applyFill="1" applyAlignment="1" applyProtection="1">
      <alignment horizontal="left" vertical="center"/>
      <protection locked="0"/>
    </xf>
    <xf numFmtId="0" fontId="3" fillId="3" borderId="15" xfId="0" applyFont="1" applyFill="1" applyBorder="1" applyAlignment="1">
      <alignment horizontal="center" vertical="center"/>
    </xf>
    <xf numFmtId="0" fontId="2" fillId="8" borderId="0" xfId="0" applyFont="1" applyFill="1" applyAlignment="1">
      <alignment horizontal="left" vertical="center"/>
    </xf>
    <xf numFmtId="0" fontId="2" fillId="8" borderId="0" xfId="0" applyFont="1" applyFill="1" applyAlignment="1" applyProtection="1">
      <alignment horizontal="center" vertical="center"/>
      <protection locked="0"/>
    </xf>
    <xf numFmtId="0" fontId="2" fillId="9" borderId="0" xfId="0" applyFont="1" applyFill="1" applyAlignment="1" applyProtection="1">
      <alignment horizontal="left" vertical="center"/>
      <protection locked="0"/>
    </xf>
    <xf numFmtId="0" fontId="2" fillId="9" borderId="0" xfId="0" applyFont="1" applyFill="1" applyAlignment="1">
      <alignment horizontal="left" vertical="center"/>
    </xf>
    <xf numFmtId="0" fontId="1" fillId="9" borderId="0" xfId="0" applyFont="1" applyFill="1" applyAlignment="1" applyProtection="1">
      <alignment vertical="center"/>
      <protection locked="0"/>
    </xf>
    <xf numFmtId="0" fontId="2" fillId="9" borderId="0" xfId="0" applyFont="1" applyFill="1" applyAlignment="1" applyProtection="1">
      <alignment horizontal="center" vertical="center"/>
      <protection locked="0"/>
    </xf>
    <xf numFmtId="0" fontId="1" fillId="8" borderId="0" xfId="0" applyFont="1" applyFill="1" applyAlignment="1" applyProtection="1">
      <alignment vertical="center"/>
      <protection locked="0"/>
    </xf>
    <xf numFmtId="0" fontId="1" fillId="9" borderId="0" xfId="0" applyFont="1" applyFill="1" applyAlignment="1" applyProtection="1">
      <alignment horizontal="left" vertical="center"/>
      <protection locked="0"/>
    </xf>
    <xf numFmtId="0" fontId="1" fillId="9" borderId="0" xfId="0" applyFont="1" applyFill="1" applyAlignment="1">
      <alignment horizontal="left" vertical="center"/>
    </xf>
    <xf numFmtId="49" fontId="5" fillId="11" borderId="14" xfId="0" applyNumberFormat="1" applyFont="1" applyFill="1" applyBorder="1" applyAlignment="1">
      <alignment horizontal="center" vertical="center"/>
    </xf>
    <xf numFmtId="1" fontId="2" fillId="9" borderId="18" xfId="0" applyNumberFormat="1" applyFont="1" applyFill="1" applyBorder="1" applyAlignment="1">
      <alignment horizontal="center" vertical="center"/>
    </xf>
    <xf numFmtId="1" fontId="2" fillId="8" borderId="18" xfId="0" applyNumberFormat="1" applyFont="1" applyFill="1" applyBorder="1" applyAlignment="1">
      <alignment horizontal="center" vertical="center"/>
    </xf>
    <xf numFmtId="2" fontId="1" fillId="9" borderId="17" xfId="0" applyNumberFormat="1" applyFont="1" applyFill="1" applyBorder="1" applyAlignment="1">
      <alignment horizontal="center" vertical="center"/>
    </xf>
    <xf numFmtId="2" fontId="1" fillId="8" borderId="17" xfId="0" applyNumberFormat="1" applyFont="1" applyFill="1" applyBorder="1" applyAlignment="1">
      <alignment horizontal="center" vertical="center"/>
    </xf>
    <xf numFmtId="2" fontId="10" fillId="8" borderId="17" xfId="0" applyNumberFormat="1" applyFont="1" applyFill="1" applyBorder="1" applyAlignment="1">
      <alignment horizontal="center" vertical="center"/>
    </xf>
    <xf numFmtId="2" fontId="10" fillId="9" borderId="17" xfId="0" applyNumberFormat="1" applyFont="1" applyFill="1" applyBorder="1" applyAlignment="1">
      <alignment horizontal="center" vertical="center"/>
    </xf>
    <xf numFmtId="49" fontId="13" fillId="11" borderId="14" xfId="0" applyNumberFormat="1" applyFont="1" applyFill="1" applyBorder="1" applyAlignment="1">
      <alignment horizontal="center" vertical="center"/>
    </xf>
    <xf numFmtId="0" fontId="5" fillId="3" borderId="0" xfId="0" applyFont="1" applyFill="1" applyAlignment="1" applyProtection="1">
      <alignment horizontal="center" vertical="center"/>
      <protection locked="0"/>
    </xf>
    <xf numFmtId="1" fontId="15" fillId="9" borderId="18" xfId="0" applyNumberFormat="1" applyFont="1" applyFill="1" applyBorder="1" applyAlignment="1">
      <alignment horizontal="center" vertical="center"/>
    </xf>
    <xf numFmtId="1" fontId="15" fillId="9" borderId="2" xfId="0" applyNumberFormat="1" applyFont="1" applyFill="1" applyBorder="1" applyAlignment="1">
      <alignment horizontal="center" vertical="center"/>
    </xf>
    <xf numFmtId="1" fontId="15" fillId="8" borderId="2" xfId="0" applyNumberFormat="1" applyFont="1" applyFill="1" applyBorder="1" applyAlignment="1">
      <alignment horizontal="center" vertical="center"/>
    </xf>
    <xf numFmtId="1" fontId="15" fillId="8" borderId="18" xfId="0" applyNumberFormat="1" applyFont="1" applyFill="1" applyBorder="1" applyAlignment="1">
      <alignment horizontal="center" vertical="center"/>
    </xf>
    <xf numFmtId="0" fontId="15" fillId="8" borderId="2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 wrapText="1"/>
    </xf>
    <xf numFmtId="0" fontId="11" fillId="10" borderId="0" xfId="0" applyFont="1" applyFill="1" applyAlignment="1">
      <alignment horizontal="left" vertical="center"/>
    </xf>
    <xf numFmtId="0" fontId="1" fillId="8" borderId="2" xfId="0" applyFont="1" applyFill="1" applyBorder="1" applyAlignment="1">
      <alignment horizontal="center" vertical="center" wrapText="1"/>
    </xf>
    <xf numFmtId="0" fontId="14" fillId="9" borderId="2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6/relationships/vbaProject" Target="vbaProject.bin"/><Relationship Id="rId3" Type="http://schemas.openxmlformats.org/officeDocument/2006/relationships/styles" Target="styles.xml"/><Relationship Id="rId7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581025</xdr:colOff>
          <xdr:row>0</xdr:row>
          <xdr:rowOff>257175</xdr:rowOff>
        </xdr:from>
        <xdr:to>
          <xdr:col>0</xdr:col>
          <xdr:colOff>1476375</xdr:colOff>
          <xdr:row>0</xdr:row>
          <xdr:rowOff>800100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KLEUR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495300</xdr:colOff>
          <xdr:row>0</xdr:row>
          <xdr:rowOff>238125</xdr:rowOff>
        </xdr:from>
        <xdr:to>
          <xdr:col>4</xdr:col>
          <xdr:colOff>28575</xdr:colOff>
          <xdr:row>0</xdr:row>
          <xdr:rowOff>790575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PUNTEN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695325</xdr:colOff>
          <xdr:row>0</xdr:row>
          <xdr:rowOff>238125</xdr:rowOff>
        </xdr:from>
        <xdr:to>
          <xdr:col>6</xdr:col>
          <xdr:colOff>180975</xdr:colOff>
          <xdr:row>0</xdr:row>
          <xdr:rowOff>790575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NAAM</a:t>
              </a:r>
            </a:p>
          </xdr:txBody>
        </xdr:sp>
        <xdr:clientData fPrintsWithSheet="0"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hema">
  <a:themeElements>
    <a:clrScheme name="jan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DBEEF3"/>
      </a:accent1>
      <a:accent2>
        <a:srgbClr val="FEB2FF"/>
      </a:accent2>
      <a:accent3>
        <a:srgbClr val="EBF1DD"/>
      </a:accent3>
      <a:accent4>
        <a:srgbClr val="E5E0EC"/>
      </a:accent4>
      <a:accent5>
        <a:srgbClr val="DBEEF3"/>
      </a:accent5>
      <a:accent6>
        <a:srgbClr val="FDEADA"/>
      </a:accent6>
      <a:hlink>
        <a:srgbClr val="C6D9F0"/>
      </a:hlink>
      <a:folHlink>
        <a:srgbClr val="F2DCDB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BD280"/>
  <sheetViews>
    <sheetView tabSelected="1" zoomScale="75" zoomScaleNormal="75" workbookViewId="0">
      <pane xSplit="8" ySplit="6" topLeftCell="I7" activePane="bottomRight" state="frozen"/>
      <selection pane="topRight" activeCell="I1" sqref="I1"/>
      <selection pane="bottomLeft" activeCell="A7" sqref="A7"/>
      <selection pane="bottomRight" sqref="A1:AU1"/>
    </sheetView>
  </sheetViews>
  <sheetFormatPr defaultRowHeight="15" x14ac:dyDescent="0.2"/>
  <cols>
    <col min="1" max="1" width="23.85546875" style="1" customWidth="1"/>
    <col min="2" max="2" width="25.42578125" style="1" customWidth="1"/>
    <col min="3" max="3" width="11.5703125" style="1" customWidth="1"/>
    <col min="4" max="4" width="8.7109375" style="1" customWidth="1"/>
    <col min="5" max="5" width="8.85546875" style="1" customWidth="1"/>
    <col min="6" max="6" width="10.7109375" style="1" customWidth="1"/>
    <col min="7" max="7" width="8.85546875" style="1" customWidth="1"/>
    <col min="8" max="8" width="12.5703125" style="1" customWidth="1"/>
    <col min="9" max="36" width="5.7109375" style="1" customWidth="1"/>
    <col min="37" max="47" width="5.7109375" style="8" customWidth="1"/>
    <col min="48" max="48" width="7.85546875" style="9" customWidth="1"/>
    <col min="49" max="56" width="9.140625" style="1" hidden="1" customWidth="1"/>
    <col min="57" max="57" width="9.140625" style="1" customWidth="1"/>
    <col min="58" max="16384" width="9.140625" style="1"/>
  </cols>
  <sheetData>
    <row r="1" spans="1:55" s="4" customFormat="1" ht="84" customHeight="1" thickBot="1" x14ac:dyDescent="0.25">
      <c r="A1" s="93" t="s">
        <v>70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44"/>
    </row>
    <row r="2" spans="1:55" s="3" customFormat="1" ht="27.95" customHeight="1" thickTop="1" thickBot="1" x14ac:dyDescent="0.25">
      <c r="A2" s="97" t="s">
        <v>81</v>
      </c>
      <c r="B2" s="98"/>
      <c r="C2" s="62" t="s">
        <v>9</v>
      </c>
      <c r="D2" s="24" t="s">
        <v>7</v>
      </c>
      <c r="E2" s="53" t="s">
        <v>7</v>
      </c>
      <c r="F2" s="25">
        <v>15</v>
      </c>
      <c r="G2" s="49" t="s">
        <v>4</v>
      </c>
      <c r="H2" s="50" t="s">
        <v>22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86" t="s">
        <v>18</v>
      </c>
    </row>
    <row r="3" spans="1:55" s="3" customFormat="1" ht="27.95" customHeight="1" thickBot="1" x14ac:dyDescent="0.25">
      <c r="A3" s="97"/>
      <c r="B3" s="98"/>
      <c r="C3" s="26"/>
      <c r="D3" s="26" t="s">
        <v>3</v>
      </c>
      <c r="E3" s="54" t="s">
        <v>2</v>
      </c>
      <c r="F3" s="26" t="s">
        <v>5</v>
      </c>
      <c r="G3" s="48" t="s">
        <v>8</v>
      </c>
      <c r="H3" s="51" t="s">
        <v>23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86" t="s">
        <v>19</v>
      </c>
    </row>
    <row r="4" spans="1:55" s="3" customFormat="1" ht="27.95" customHeight="1" thickTop="1" thickBot="1" x14ac:dyDescent="0.25">
      <c r="A4" s="10" t="s">
        <v>0</v>
      </c>
      <c r="B4" s="10" t="s">
        <v>0</v>
      </c>
      <c r="C4" s="27"/>
      <c r="D4" s="27" t="s">
        <v>1</v>
      </c>
      <c r="E4" s="55" t="s">
        <v>1</v>
      </c>
      <c r="F4" s="27" t="s">
        <v>6</v>
      </c>
      <c r="G4" s="38" t="s">
        <v>7</v>
      </c>
      <c r="H4" s="68" t="s">
        <v>24</v>
      </c>
      <c r="I4" s="78" t="s">
        <v>35</v>
      </c>
      <c r="J4" s="78" t="s">
        <v>36</v>
      </c>
      <c r="K4" s="78" t="s">
        <v>37</v>
      </c>
      <c r="L4" s="78" t="s">
        <v>38</v>
      </c>
      <c r="M4" s="78" t="s">
        <v>39</v>
      </c>
      <c r="N4" s="78" t="s">
        <v>40</v>
      </c>
      <c r="O4" s="78" t="s">
        <v>41</v>
      </c>
      <c r="P4" s="78" t="s">
        <v>42</v>
      </c>
      <c r="Q4" s="78" t="s">
        <v>43</v>
      </c>
      <c r="R4" s="85" t="s">
        <v>44</v>
      </c>
      <c r="S4" s="78" t="s">
        <v>45</v>
      </c>
      <c r="T4" s="78" t="s">
        <v>46</v>
      </c>
      <c r="U4" s="78" t="s">
        <v>47</v>
      </c>
      <c r="V4" s="78" t="s">
        <v>48</v>
      </c>
      <c r="W4" s="78" t="s">
        <v>49</v>
      </c>
      <c r="X4" s="78" t="s">
        <v>50</v>
      </c>
      <c r="Y4" s="78" t="s">
        <v>51</v>
      </c>
      <c r="Z4" s="78" t="s">
        <v>52</v>
      </c>
      <c r="AA4" s="78" t="s">
        <v>53</v>
      </c>
      <c r="AB4" s="78" t="s">
        <v>54</v>
      </c>
      <c r="AC4" s="78" t="s">
        <v>55</v>
      </c>
      <c r="AD4" s="85" t="s">
        <v>56</v>
      </c>
      <c r="AE4" s="78" t="s">
        <v>57</v>
      </c>
      <c r="AF4" s="78" t="s">
        <v>58</v>
      </c>
      <c r="AG4" s="78" t="s">
        <v>59</v>
      </c>
      <c r="AH4" s="78" t="s">
        <v>60</v>
      </c>
      <c r="AI4" s="78" t="s">
        <v>61</v>
      </c>
      <c r="AJ4" s="78" t="s">
        <v>62</v>
      </c>
      <c r="AK4" s="78" t="s">
        <v>63</v>
      </c>
      <c r="AL4" s="78" t="s">
        <v>64</v>
      </c>
      <c r="AM4" s="78" t="s">
        <v>65</v>
      </c>
      <c r="AN4" s="78" t="s">
        <v>66</v>
      </c>
      <c r="AO4" s="78" t="s">
        <v>67</v>
      </c>
      <c r="AP4" s="85" t="s">
        <v>68</v>
      </c>
      <c r="AQ4" s="78" t="s">
        <v>69</v>
      </c>
      <c r="AR4" s="78" t="s">
        <v>91</v>
      </c>
      <c r="AS4" s="78" t="s">
        <v>92</v>
      </c>
      <c r="AT4" s="78" t="s">
        <v>93</v>
      </c>
      <c r="AU4" s="78" t="s">
        <v>94</v>
      </c>
      <c r="AV4" s="45" t="s">
        <v>20</v>
      </c>
      <c r="AW4" s="13"/>
      <c r="AX4" s="13"/>
    </row>
    <row r="5" spans="1:55" s="5" customFormat="1" ht="27.95" hidden="1" customHeight="1" thickTop="1" x14ac:dyDescent="0.2">
      <c r="A5" s="14"/>
      <c r="B5" s="14"/>
      <c r="C5" s="18"/>
      <c r="D5" s="16"/>
      <c r="E5" s="56"/>
      <c r="F5" s="20"/>
      <c r="G5" s="22"/>
      <c r="H5" s="22"/>
      <c r="I5" s="6"/>
      <c r="J5" s="6"/>
      <c r="K5" s="6"/>
      <c r="L5" s="11"/>
      <c r="M5" s="6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6"/>
      <c r="AO5" s="6"/>
      <c r="AP5" s="6"/>
      <c r="AQ5" s="6"/>
      <c r="AR5" s="6"/>
      <c r="AS5" s="6"/>
      <c r="AT5" s="6"/>
      <c r="AU5" s="6"/>
      <c r="AV5" s="7"/>
    </row>
    <row r="6" spans="1:55" s="5" customFormat="1" ht="27.95" hidden="1" customHeight="1" x14ac:dyDescent="0.2">
      <c r="A6" s="15">
        <v>0</v>
      </c>
      <c r="B6" s="15">
        <v>0</v>
      </c>
      <c r="C6" s="19">
        <v>0</v>
      </c>
      <c r="D6" s="17">
        <v>0</v>
      </c>
      <c r="E6" s="57">
        <v>0</v>
      </c>
      <c r="F6" s="21">
        <v>0</v>
      </c>
      <c r="G6" s="23">
        <v>0</v>
      </c>
      <c r="H6" s="23">
        <v>0</v>
      </c>
      <c r="I6" s="7">
        <v>0</v>
      </c>
      <c r="J6" s="7">
        <v>0</v>
      </c>
      <c r="K6" s="7">
        <v>0</v>
      </c>
      <c r="L6" s="12">
        <v>0</v>
      </c>
      <c r="M6" s="7">
        <v>0</v>
      </c>
      <c r="N6" s="12">
        <v>0</v>
      </c>
      <c r="O6" s="12">
        <v>0</v>
      </c>
      <c r="P6" s="12">
        <v>0</v>
      </c>
      <c r="Q6" s="12">
        <v>0</v>
      </c>
      <c r="R6" s="12">
        <v>0</v>
      </c>
      <c r="S6" s="12">
        <v>0</v>
      </c>
      <c r="T6" s="12">
        <v>0</v>
      </c>
      <c r="U6" s="12">
        <v>0</v>
      </c>
      <c r="V6" s="12">
        <v>0</v>
      </c>
      <c r="W6" s="12">
        <v>0</v>
      </c>
      <c r="X6" s="12">
        <v>0</v>
      </c>
      <c r="Y6" s="12">
        <v>0</v>
      </c>
      <c r="Z6" s="12">
        <v>0</v>
      </c>
      <c r="AA6" s="12">
        <v>0</v>
      </c>
      <c r="AB6" s="12">
        <v>0</v>
      </c>
      <c r="AC6" s="12">
        <v>0</v>
      </c>
      <c r="AD6" s="12">
        <v>0</v>
      </c>
      <c r="AE6" s="12">
        <v>0</v>
      </c>
      <c r="AF6" s="12">
        <v>0</v>
      </c>
      <c r="AG6" s="12">
        <v>0</v>
      </c>
      <c r="AH6" s="12">
        <v>0</v>
      </c>
      <c r="AI6" s="12">
        <v>0</v>
      </c>
      <c r="AJ6" s="12">
        <v>0</v>
      </c>
      <c r="AK6" s="12">
        <v>0</v>
      </c>
      <c r="AL6" s="12">
        <v>0</v>
      </c>
      <c r="AM6" s="12">
        <v>0</v>
      </c>
      <c r="AN6" s="7">
        <v>0</v>
      </c>
      <c r="AO6" s="7">
        <v>0</v>
      </c>
      <c r="AP6" s="7"/>
      <c r="AQ6" s="7"/>
      <c r="AR6" s="7"/>
      <c r="AS6" s="7"/>
      <c r="AT6" s="7">
        <v>0</v>
      </c>
      <c r="AU6" s="7"/>
      <c r="AV6" s="7">
        <v>0</v>
      </c>
    </row>
    <row r="7" spans="1:55" ht="27.95" customHeight="1" thickTop="1" x14ac:dyDescent="0.2">
      <c r="A7" s="33" t="s">
        <v>17</v>
      </c>
      <c r="B7" s="33" t="s">
        <v>27</v>
      </c>
      <c r="C7" s="34" t="e">
        <f>SUM(E7-D7)</f>
        <v>#NUM!</v>
      </c>
      <c r="D7" s="35">
        <v>167</v>
      </c>
      <c r="E7" s="58" t="e">
        <f>SUM(F7/15)</f>
        <v>#NUM!</v>
      </c>
      <c r="F7" s="35" t="e" cm="1">
        <f t="array" ref="F7">SUMPRODUCT(LARGE(I7:AU7,ROW(I$1:AU$15)))</f>
        <v>#NUM!</v>
      </c>
      <c r="G7" s="35">
        <f>AVERAGE(I7:AU7)</f>
        <v>157.30000000000001</v>
      </c>
      <c r="H7" s="81" t="s">
        <v>25</v>
      </c>
      <c r="I7" s="79" t="s">
        <v>82</v>
      </c>
      <c r="J7" s="40" t="s">
        <v>82</v>
      </c>
      <c r="K7" s="40" t="s">
        <v>82</v>
      </c>
      <c r="L7" s="40">
        <v>156</v>
      </c>
      <c r="M7" s="40" t="s">
        <v>82</v>
      </c>
      <c r="N7" s="40" t="s">
        <v>82</v>
      </c>
      <c r="O7" s="40" t="s">
        <v>82</v>
      </c>
      <c r="P7" s="40">
        <v>170</v>
      </c>
      <c r="Q7" s="40" t="s">
        <v>82</v>
      </c>
      <c r="R7" s="40">
        <v>172</v>
      </c>
      <c r="S7" s="40" t="s">
        <v>82</v>
      </c>
      <c r="T7" s="40" t="s">
        <v>82</v>
      </c>
      <c r="U7" s="40" t="s">
        <v>82</v>
      </c>
      <c r="V7" s="40">
        <v>164</v>
      </c>
      <c r="W7" s="40" t="s">
        <v>82</v>
      </c>
      <c r="X7" s="40" t="s">
        <v>82</v>
      </c>
      <c r="Y7" s="40" t="s">
        <v>82</v>
      </c>
      <c r="Z7" s="40" t="s">
        <v>82</v>
      </c>
      <c r="AA7" s="40">
        <v>155</v>
      </c>
      <c r="AB7" s="40" t="s">
        <v>82</v>
      </c>
      <c r="AC7" s="40">
        <v>155</v>
      </c>
      <c r="AD7" s="40">
        <v>158</v>
      </c>
      <c r="AE7" s="40" t="s">
        <v>82</v>
      </c>
      <c r="AF7" s="40" t="s">
        <v>82</v>
      </c>
      <c r="AG7" s="40" t="s">
        <v>82</v>
      </c>
      <c r="AH7" s="40" t="s">
        <v>82</v>
      </c>
      <c r="AI7" s="40" t="s">
        <v>82</v>
      </c>
      <c r="AJ7" s="40" t="s">
        <v>82</v>
      </c>
      <c r="AK7" s="40" t="s">
        <v>82</v>
      </c>
      <c r="AL7" s="40" t="s">
        <v>82</v>
      </c>
      <c r="AM7" s="40" t="s">
        <v>82</v>
      </c>
      <c r="AN7" s="40">
        <v>163</v>
      </c>
      <c r="AO7" s="40" t="s">
        <v>82</v>
      </c>
      <c r="AP7" s="40">
        <v>160</v>
      </c>
      <c r="AQ7" s="40" t="s">
        <v>82</v>
      </c>
      <c r="AR7" s="40">
        <v>120</v>
      </c>
      <c r="AS7" s="40" t="s">
        <v>82</v>
      </c>
      <c r="AT7" s="40" t="s">
        <v>82</v>
      </c>
      <c r="AU7" s="40" t="s">
        <v>82</v>
      </c>
      <c r="AV7" s="46">
        <f>COUNTIF(I7:AU7,"&gt;0")</f>
        <v>10</v>
      </c>
      <c r="AW7" s="71"/>
      <c r="AX7" s="71"/>
      <c r="AY7" s="71"/>
      <c r="AZ7" s="72"/>
      <c r="BA7" s="72"/>
      <c r="BB7" s="72"/>
      <c r="BC7" s="72"/>
    </row>
    <row r="8" spans="1:55" ht="27.95" customHeight="1" x14ac:dyDescent="0.2">
      <c r="A8" s="28" t="s">
        <v>11</v>
      </c>
      <c r="B8" s="28" t="s">
        <v>28</v>
      </c>
      <c r="C8" s="29">
        <f>SUM(E8-D8)</f>
        <v>2.7533333333333303</v>
      </c>
      <c r="D8" s="30">
        <v>168.38</v>
      </c>
      <c r="E8" s="59">
        <f>SUM(F8/15)</f>
        <v>171.13333333333333</v>
      </c>
      <c r="F8" s="30" cm="1">
        <f t="array" ref="F8">SUMPRODUCT(LARGE(I8:AU8,ROW(I$1:AU$15)))</f>
        <v>2567</v>
      </c>
      <c r="G8" s="30">
        <f>AVERAGE(I8:AU8)</f>
        <v>165.81081081081081</v>
      </c>
      <c r="H8" s="82" t="s">
        <v>25</v>
      </c>
      <c r="I8" s="80">
        <v>170</v>
      </c>
      <c r="J8" s="89">
        <v>170</v>
      </c>
      <c r="K8" s="42">
        <v>160</v>
      </c>
      <c r="L8" s="89">
        <v>156</v>
      </c>
      <c r="M8" s="42">
        <v>164</v>
      </c>
      <c r="N8" s="42">
        <v>153</v>
      </c>
      <c r="O8" s="42">
        <v>164</v>
      </c>
      <c r="P8" s="42">
        <v>154</v>
      </c>
      <c r="Q8" s="42">
        <v>168</v>
      </c>
      <c r="R8" s="42">
        <v>170</v>
      </c>
      <c r="S8" s="89">
        <v>171</v>
      </c>
      <c r="T8" s="42">
        <v>150</v>
      </c>
      <c r="U8" s="42">
        <v>169</v>
      </c>
      <c r="V8" s="42">
        <v>162</v>
      </c>
      <c r="W8" s="91">
        <v>173</v>
      </c>
      <c r="X8" s="52">
        <v>168</v>
      </c>
      <c r="Y8" s="52">
        <v>165</v>
      </c>
      <c r="Z8" s="42">
        <v>174</v>
      </c>
      <c r="AA8" s="42">
        <v>158</v>
      </c>
      <c r="AB8" s="42" t="s">
        <v>82</v>
      </c>
      <c r="AC8" s="42">
        <v>167</v>
      </c>
      <c r="AD8" s="42">
        <v>168</v>
      </c>
      <c r="AE8" s="42">
        <v>164</v>
      </c>
      <c r="AF8" s="42">
        <v>164</v>
      </c>
      <c r="AG8" s="42">
        <v>162</v>
      </c>
      <c r="AH8" s="42">
        <v>173</v>
      </c>
      <c r="AI8" s="42" t="s">
        <v>82</v>
      </c>
      <c r="AJ8" s="42">
        <v>162</v>
      </c>
      <c r="AK8" s="52">
        <v>174</v>
      </c>
      <c r="AL8" s="52">
        <v>169</v>
      </c>
      <c r="AM8" s="52">
        <v>173</v>
      </c>
      <c r="AN8" s="52">
        <v>160</v>
      </c>
      <c r="AO8" s="52">
        <v>167</v>
      </c>
      <c r="AP8" s="52">
        <v>164</v>
      </c>
      <c r="AQ8" s="52">
        <v>168</v>
      </c>
      <c r="AR8" s="52">
        <v>168</v>
      </c>
      <c r="AS8" s="52">
        <v>171</v>
      </c>
      <c r="AT8" s="52">
        <v>168</v>
      </c>
      <c r="AU8" s="52">
        <v>174</v>
      </c>
      <c r="AV8" s="47">
        <f>COUNTIF(I8:AU8,"&gt;0")</f>
        <v>37</v>
      </c>
      <c r="AW8" s="67"/>
      <c r="AX8" s="67"/>
      <c r="AY8" s="67"/>
      <c r="AZ8" s="69"/>
      <c r="BA8" s="69"/>
      <c r="BB8" s="69"/>
      <c r="BC8" s="69"/>
    </row>
    <row r="9" spans="1:55" ht="27.95" customHeight="1" x14ac:dyDescent="0.2">
      <c r="A9" s="33" t="s">
        <v>84</v>
      </c>
      <c r="B9" s="33" t="s">
        <v>85</v>
      </c>
      <c r="C9" s="34" t="e">
        <f>SUM(E9-D9)</f>
        <v>#NUM!</v>
      </c>
      <c r="D9" s="35" t="s">
        <v>83</v>
      </c>
      <c r="E9" s="58" t="e">
        <f>SUM(F9/15)</f>
        <v>#NUM!</v>
      </c>
      <c r="F9" s="35" t="e" cm="1">
        <f t="array" ref="F9">SUMPRODUCT(LARGE(I9:AU9,ROW(I$1:AU$15)))</f>
        <v>#NUM!</v>
      </c>
      <c r="G9" s="36">
        <f>AVERAGE(I9:AU9)</f>
        <v>125.75</v>
      </c>
      <c r="H9" s="81" t="s">
        <v>25</v>
      </c>
      <c r="I9" s="79" t="s">
        <v>82</v>
      </c>
      <c r="J9" s="40" t="s">
        <v>82</v>
      </c>
      <c r="K9" s="40" t="s">
        <v>82</v>
      </c>
      <c r="L9" s="40" t="s">
        <v>82</v>
      </c>
      <c r="M9" s="40" t="s">
        <v>82</v>
      </c>
      <c r="N9" s="40" t="s">
        <v>82</v>
      </c>
      <c r="O9" s="40" t="s">
        <v>82</v>
      </c>
      <c r="P9" s="40" t="s">
        <v>82</v>
      </c>
      <c r="Q9" s="40" t="s">
        <v>82</v>
      </c>
      <c r="R9" s="40" t="s">
        <v>82</v>
      </c>
      <c r="S9" s="40" t="s">
        <v>82</v>
      </c>
      <c r="T9" s="40">
        <v>117</v>
      </c>
      <c r="U9" s="40" t="s">
        <v>82</v>
      </c>
      <c r="V9" s="40" t="s">
        <v>82</v>
      </c>
      <c r="W9" s="40" t="s">
        <v>82</v>
      </c>
      <c r="X9" s="40" t="s">
        <v>82</v>
      </c>
      <c r="Y9" s="40" t="s">
        <v>82</v>
      </c>
      <c r="Z9" s="40" t="s">
        <v>82</v>
      </c>
      <c r="AA9" s="40" t="s">
        <v>82</v>
      </c>
      <c r="AB9" s="40" t="s">
        <v>82</v>
      </c>
      <c r="AC9" s="40" t="s">
        <v>82</v>
      </c>
      <c r="AD9" s="40" t="s">
        <v>82</v>
      </c>
      <c r="AE9" s="40" t="s">
        <v>82</v>
      </c>
      <c r="AF9" s="40" t="s">
        <v>82</v>
      </c>
      <c r="AG9" s="40" t="s">
        <v>82</v>
      </c>
      <c r="AH9" s="40">
        <v>120</v>
      </c>
      <c r="AI9" s="40" t="s">
        <v>82</v>
      </c>
      <c r="AJ9" s="40" t="s">
        <v>82</v>
      </c>
      <c r="AK9" s="40" t="s">
        <v>82</v>
      </c>
      <c r="AL9" s="40" t="s">
        <v>82</v>
      </c>
      <c r="AM9" s="40" t="s">
        <v>82</v>
      </c>
      <c r="AN9" s="40">
        <v>100</v>
      </c>
      <c r="AO9" s="40" t="s">
        <v>82</v>
      </c>
      <c r="AP9" s="40" t="s">
        <v>82</v>
      </c>
      <c r="AQ9" s="40" t="s">
        <v>82</v>
      </c>
      <c r="AR9" s="40" t="s">
        <v>82</v>
      </c>
      <c r="AS9" s="40" t="s">
        <v>82</v>
      </c>
      <c r="AT9" s="40">
        <v>166</v>
      </c>
      <c r="AU9" s="40" t="s">
        <v>82</v>
      </c>
      <c r="AV9" s="46">
        <f>COUNTIF(I9:AU9,"&gt;0")</f>
        <v>4</v>
      </c>
      <c r="AW9" s="71"/>
      <c r="AX9" s="71"/>
      <c r="AY9" s="71"/>
      <c r="AZ9" s="72"/>
      <c r="BA9" s="72"/>
      <c r="BB9" s="72"/>
      <c r="BC9" s="72"/>
    </row>
    <row r="10" spans="1:55" ht="27.95" customHeight="1" x14ac:dyDescent="0.2">
      <c r="A10" s="28" t="s">
        <v>77</v>
      </c>
      <c r="B10" s="28" t="s">
        <v>78</v>
      </c>
      <c r="C10" s="29" t="e">
        <f>SUM(E10-D10)</f>
        <v>#NUM!</v>
      </c>
      <c r="D10" s="30" t="s">
        <v>83</v>
      </c>
      <c r="E10" s="59" t="e">
        <f>SUM(F10/15)</f>
        <v>#NUM!</v>
      </c>
      <c r="F10" s="30" t="e" cm="1">
        <f t="array" ref="F10">SUMPRODUCT(LARGE(I10:AU10,ROW(I$1:AU$15)))</f>
        <v>#NUM!</v>
      </c>
      <c r="G10" s="30">
        <f>AVERAGE(I10:AU10)</f>
        <v>159.16666666666666</v>
      </c>
      <c r="H10" s="82" t="s">
        <v>25</v>
      </c>
      <c r="I10" s="80" t="s">
        <v>82</v>
      </c>
      <c r="J10" s="42">
        <v>162</v>
      </c>
      <c r="K10" s="42" t="s">
        <v>82</v>
      </c>
      <c r="L10" s="42" t="s">
        <v>82</v>
      </c>
      <c r="M10" s="42" t="s">
        <v>82</v>
      </c>
      <c r="N10" s="42">
        <v>169</v>
      </c>
      <c r="O10" s="42" t="s">
        <v>82</v>
      </c>
      <c r="P10" s="42" t="s">
        <v>82</v>
      </c>
      <c r="Q10" s="42" t="s">
        <v>82</v>
      </c>
      <c r="R10" s="42">
        <v>160</v>
      </c>
      <c r="S10" s="42" t="s">
        <v>82</v>
      </c>
      <c r="T10" s="42" t="s">
        <v>82</v>
      </c>
      <c r="U10" s="42" t="s">
        <v>82</v>
      </c>
      <c r="V10" s="42" t="s">
        <v>82</v>
      </c>
      <c r="W10" s="42" t="s">
        <v>82</v>
      </c>
      <c r="X10" s="42" t="s">
        <v>82</v>
      </c>
      <c r="Y10" s="42" t="s">
        <v>82</v>
      </c>
      <c r="Z10" s="42" t="s">
        <v>82</v>
      </c>
      <c r="AA10" s="42" t="s">
        <v>82</v>
      </c>
      <c r="AB10" s="42" t="s">
        <v>82</v>
      </c>
      <c r="AC10" s="42" t="s">
        <v>82</v>
      </c>
      <c r="AD10" s="42">
        <v>158</v>
      </c>
      <c r="AE10" s="42" t="s">
        <v>82</v>
      </c>
      <c r="AF10" s="42">
        <v>156</v>
      </c>
      <c r="AG10" s="42" t="s">
        <v>82</v>
      </c>
      <c r="AH10" s="42" t="s">
        <v>82</v>
      </c>
      <c r="AI10" s="42" t="s">
        <v>82</v>
      </c>
      <c r="AJ10" s="42" t="s">
        <v>82</v>
      </c>
      <c r="AK10" s="42" t="s">
        <v>82</v>
      </c>
      <c r="AL10" s="42" t="s">
        <v>82</v>
      </c>
      <c r="AM10" s="42" t="s">
        <v>82</v>
      </c>
      <c r="AN10" s="42" t="s">
        <v>82</v>
      </c>
      <c r="AO10" s="42" t="s">
        <v>82</v>
      </c>
      <c r="AP10" s="42">
        <v>150</v>
      </c>
      <c r="AQ10" s="42" t="s">
        <v>82</v>
      </c>
      <c r="AR10" s="42" t="s">
        <v>82</v>
      </c>
      <c r="AS10" s="42" t="s">
        <v>82</v>
      </c>
      <c r="AT10" s="42" t="s">
        <v>82</v>
      </c>
      <c r="AU10" s="42" t="s">
        <v>82</v>
      </c>
      <c r="AV10" s="47">
        <f>COUNTIF(I10:AU10,"&gt;0")</f>
        <v>6</v>
      </c>
      <c r="AW10" s="67"/>
      <c r="AX10" s="67"/>
      <c r="AY10" s="67"/>
      <c r="AZ10" s="69"/>
      <c r="BA10" s="69"/>
      <c r="BB10" s="69"/>
      <c r="BC10" s="69"/>
    </row>
    <row r="11" spans="1:55" ht="27.95" customHeight="1" x14ac:dyDescent="0.2">
      <c r="A11" s="33" t="s">
        <v>16</v>
      </c>
      <c r="B11" s="33" t="s">
        <v>29</v>
      </c>
      <c r="C11" s="34" t="e">
        <f>SUM(E11-D11)</f>
        <v>#NUM!</v>
      </c>
      <c r="D11" s="35">
        <v>160.75</v>
      </c>
      <c r="E11" s="58" t="e">
        <f>SUM(F11/15)</f>
        <v>#NUM!</v>
      </c>
      <c r="F11" s="35" t="e" cm="1">
        <f t="array" ref="F11">SUMPRODUCT(LARGE(I11:AU11,ROW(I$1:AU$15)))</f>
        <v>#NUM!</v>
      </c>
      <c r="G11" s="35">
        <f>AVERAGE(I11:AU11)</f>
        <v>166</v>
      </c>
      <c r="H11" s="81" t="s">
        <v>25</v>
      </c>
      <c r="I11" s="79" t="s">
        <v>82</v>
      </c>
      <c r="J11" s="40" t="s">
        <v>82</v>
      </c>
      <c r="K11" s="40" t="s">
        <v>82</v>
      </c>
      <c r="L11" s="40" t="s">
        <v>82</v>
      </c>
      <c r="M11" s="40" t="s">
        <v>82</v>
      </c>
      <c r="N11" s="40" t="s">
        <v>82</v>
      </c>
      <c r="O11" s="40" t="s">
        <v>82</v>
      </c>
      <c r="P11" s="40" t="s">
        <v>82</v>
      </c>
      <c r="Q11" s="40" t="s">
        <v>82</v>
      </c>
      <c r="R11" s="40" t="s">
        <v>82</v>
      </c>
      <c r="S11" s="40" t="s">
        <v>82</v>
      </c>
      <c r="T11" s="40" t="s">
        <v>82</v>
      </c>
      <c r="U11" s="40" t="s">
        <v>82</v>
      </c>
      <c r="V11" s="40" t="s">
        <v>82</v>
      </c>
      <c r="W11" s="40" t="s">
        <v>82</v>
      </c>
      <c r="X11" s="40" t="s">
        <v>82</v>
      </c>
      <c r="Y11" s="40" t="s">
        <v>82</v>
      </c>
      <c r="Z11" s="40" t="s">
        <v>82</v>
      </c>
      <c r="AA11" s="40" t="s">
        <v>82</v>
      </c>
      <c r="AB11" s="40" t="s">
        <v>82</v>
      </c>
      <c r="AC11" s="40" t="s">
        <v>82</v>
      </c>
      <c r="AD11" s="40" t="s">
        <v>82</v>
      </c>
      <c r="AE11" s="40" t="s">
        <v>82</v>
      </c>
      <c r="AF11" s="40" t="s">
        <v>82</v>
      </c>
      <c r="AG11" s="40" t="s">
        <v>82</v>
      </c>
      <c r="AH11" s="40" t="s">
        <v>82</v>
      </c>
      <c r="AI11" s="40" t="s">
        <v>82</v>
      </c>
      <c r="AJ11" s="40" t="s">
        <v>82</v>
      </c>
      <c r="AK11" s="40" t="s">
        <v>82</v>
      </c>
      <c r="AL11" s="40" t="s">
        <v>82</v>
      </c>
      <c r="AM11" s="40" t="s">
        <v>82</v>
      </c>
      <c r="AN11" s="40" t="s">
        <v>82</v>
      </c>
      <c r="AO11" s="40" t="s">
        <v>82</v>
      </c>
      <c r="AP11" s="40" t="s">
        <v>82</v>
      </c>
      <c r="AQ11" s="40" t="s">
        <v>82</v>
      </c>
      <c r="AR11" s="40" t="s">
        <v>82</v>
      </c>
      <c r="AS11" s="40" t="s">
        <v>82</v>
      </c>
      <c r="AT11" s="40">
        <v>166</v>
      </c>
      <c r="AU11" s="40" t="s">
        <v>82</v>
      </c>
      <c r="AV11" s="46">
        <f>COUNTIF(I11:AU11,"&gt;0")</f>
        <v>1</v>
      </c>
      <c r="AW11" s="71"/>
      <c r="AX11" s="71"/>
      <c r="AY11" s="71"/>
      <c r="AZ11" s="72"/>
      <c r="BA11" s="72"/>
      <c r="BB11" s="72"/>
      <c r="BC11" s="72"/>
    </row>
    <row r="12" spans="1:55" ht="27.95" customHeight="1" x14ac:dyDescent="0.2">
      <c r="A12" s="28" t="s">
        <v>13</v>
      </c>
      <c r="B12" s="28" t="s">
        <v>30</v>
      </c>
      <c r="C12" s="29" t="e">
        <f>SUM(E12-D12)</f>
        <v>#VALUE!</v>
      </c>
      <c r="D12" s="30" t="s">
        <v>83</v>
      </c>
      <c r="E12" s="59">
        <f>SUM(F12/15)</f>
        <v>164.13333333333333</v>
      </c>
      <c r="F12" s="30" cm="1">
        <f t="array" ref="F12">SUMPRODUCT(LARGE(I12:AU12,ROW(I$1:AU$15)))</f>
        <v>2462</v>
      </c>
      <c r="G12" s="30">
        <f>AVERAGE(I12:AU12)</f>
        <v>163.4375</v>
      </c>
      <c r="H12" s="82" t="s">
        <v>25</v>
      </c>
      <c r="I12" s="90">
        <v>157</v>
      </c>
      <c r="J12" s="89">
        <v>166</v>
      </c>
      <c r="K12" s="89">
        <v>169</v>
      </c>
      <c r="L12" s="42">
        <v>171</v>
      </c>
      <c r="M12" s="89">
        <v>168</v>
      </c>
      <c r="N12" s="42" t="s">
        <v>82</v>
      </c>
      <c r="O12" s="42" t="s">
        <v>82</v>
      </c>
      <c r="P12" s="42">
        <v>160</v>
      </c>
      <c r="Q12" s="42" t="s">
        <v>82</v>
      </c>
      <c r="R12" s="42">
        <v>164</v>
      </c>
      <c r="S12" s="42" t="s">
        <v>82</v>
      </c>
      <c r="T12" s="42" t="s">
        <v>82</v>
      </c>
      <c r="U12" s="42" t="s">
        <v>82</v>
      </c>
      <c r="V12" s="42">
        <v>153</v>
      </c>
      <c r="W12" s="42" t="s">
        <v>82</v>
      </c>
      <c r="X12" s="42" t="s">
        <v>82</v>
      </c>
      <c r="Y12" s="42" t="s">
        <v>82</v>
      </c>
      <c r="Z12" s="42" t="s">
        <v>82</v>
      </c>
      <c r="AA12" s="42" t="s">
        <v>82</v>
      </c>
      <c r="AB12" s="42">
        <v>159</v>
      </c>
      <c r="AC12" s="42" t="s">
        <v>82</v>
      </c>
      <c r="AD12" s="42">
        <v>164</v>
      </c>
      <c r="AE12" s="42" t="s">
        <v>82</v>
      </c>
      <c r="AF12" s="42">
        <v>169</v>
      </c>
      <c r="AG12" s="42" t="s">
        <v>82</v>
      </c>
      <c r="AH12" s="42" t="s">
        <v>82</v>
      </c>
      <c r="AI12" s="42" t="s">
        <v>82</v>
      </c>
      <c r="AJ12" s="42">
        <v>170</v>
      </c>
      <c r="AK12" s="42" t="s">
        <v>82</v>
      </c>
      <c r="AL12" s="42">
        <v>162</v>
      </c>
      <c r="AM12" s="42" t="s">
        <v>82</v>
      </c>
      <c r="AN12" s="42">
        <v>157</v>
      </c>
      <c r="AO12" s="42" t="s">
        <v>82</v>
      </c>
      <c r="AP12" s="42">
        <v>166</v>
      </c>
      <c r="AQ12" s="42" t="s">
        <v>82</v>
      </c>
      <c r="AR12" s="42" t="s">
        <v>82</v>
      </c>
      <c r="AS12" s="42" t="s">
        <v>82</v>
      </c>
      <c r="AT12" s="42">
        <v>160</v>
      </c>
      <c r="AU12" s="42" t="s">
        <v>82</v>
      </c>
      <c r="AV12" s="47">
        <f>COUNTIF(I12:AU12,"&gt;0")</f>
        <v>16</v>
      </c>
      <c r="AW12" s="67"/>
      <c r="AX12" s="67"/>
      <c r="AY12" s="67"/>
      <c r="AZ12" s="69"/>
      <c r="BA12" s="69"/>
      <c r="BB12" s="69"/>
      <c r="BC12" s="69"/>
    </row>
    <row r="13" spans="1:55" ht="27.95" customHeight="1" x14ac:dyDescent="0.2">
      <c r="A13" s="33" t="s">
        <v>79</v>
      </c>
      <c r="B13" s="33" t="s">
        <v>80</v>
      </c>
      <c r="C13" s="34" t="e">
        <f>SUM(E13-D13)</f>
        <v>#NUM!</v>
      </c>
      <c r="D13" s="35" t="s">
        <v>83</v>
      </c>
      <c r="E13" s="58" t="e">
        <f>SUM(F13/15)</f>
        <v>#NUM!</v>
      </c>
      <c r="F13" s="35" t="e" cm="1">
        <f t="array" ref="F13">SUMPRODUCT(LARGE(I13:AU13,ROW(I$1:AU$15)))</f>
        <v>#NUM!</v>
      </c>
      <c r="G13" s="35">
        <f>AVERAGE(I13:AU13)</f>
        <v>166.875</v>
      </c>
      <c r="H13" s="81" t="s">
        <v>25</v>
      </c>
      <c r="I13" s="79" t="s">
        <v>82</v>
      </c>
      <c r="J13" s="40" t="s">
        <v>82</v>
      </c>
      <c r="K13" s="40" t="s">
        <v>82</v>
      </c>
      <c r="L13" s="40" t="s">
        <v>82</v>
      </c>
      <c r="M13" s="40" t="s">
        <v>82</v>
      </c>
      <c r="N13" s="40" t="s">
        <v>82</v>
      </c>
      <c r="O13" s="40" t="s">
        <v>82</v>
      </c>
      <c r="P13" s="40" t="s">
        <v>82</v>
      </c>
      <c r="Q13" s="40" t="s">
        <v>82</v>
      </c>
      <c r="R13" s="40">
        <v>168</v>
      </c>
      <c r="S13" s="40" t="s">
        <v>82</v>
      </c>
      <c r="T13" s="40" t="s">
        <v>82</v>
      </c>
      <c r="U13" s="40" t="s">
        <v>82</v>
      </c>
      <c r="V13" s="40" t="s">
        <v>82</v>
      </c>
      <c r="W13" s="40" t="s">
        <v>82</v>
      </c>
      <c r="X13" s="40" t="s">
        <v>82</v>
      </c>
      <c r="Y13" s="40" t="s">
        <v>82</v>
      </c>
      <c r="Z13" s="40" t="s">
        <v>82</v>
      </c>
      <c r="AA13" s="40" t="s">
        <v>82</v>
      </c>
      <c r="AB13" s="40" t="s">
        <v>82</v>
      </c>
      <c r="AC13" s="40" t="s">
        <v>82</v>
      </c>
      <c r="AD13" s="88">
        <v>170</v>
      </c>
      <c r="AE13" s="40" t="s">
        <v>82</v>
      </c>
      <c r="AF13" s="40" t="s">
        <v>82</v>
      </c>
      <c r="AG13" s="40" t="s">
        <v>82</v>
      </c>
      <c r="AH13" s="40" t="s">
        <v>82</v>
      </c>
      <c r="AI13" s="40" t="s">
        <v>82</v>
      </c>
      <c r="AJ13" s="40" t="s">
        <v>82</v>
      </c>
      <c r="AK13" s="40" t="s">
        <v>82</v>
      </c>
      <c r="AL13" s="40" t="s">
        <v>82</v>
      </c>
      <c r="AM13" s="40" t="s">
        <v>82</v>
      </c>
      <c r="AN13" s="40" t="s">
        <v>82</v>
      </c>
      <c r="AO13" s="40" t="s">
        <v>82</v>
      </c>
      <c r="AP13" s="40">
        <v>158</v>
      </c>
      <c r="AQ13" s="43">
        <v>168</v>
      </c>
      <c r="AR13" s="43">
        <v>170</v>
      </c>
      <c r="AS13" s="43">
        <v>172</v>
      </c>
      <c r="AT13" s="43">
        <v>166</v>
      </c>
      <c r="AU13" s="43">
        <v>163</v>
      </c>
      <c r="AV13" s="46">
        <f>COUNTIF(I13:AU13,"&gt;0")</f>
        <v>8</v>
      </c>
      <c r="AW13" s="71"/>
      <c r="AX13" s="71"/>
      <c r="AY13" s="71"/>
      <c r="AZ13" s="72"/>
      <c r="BA13" s="72"/>
      <c r="BB13" s="72"/>
      <c r="BC13" s="72"/>
    </row>
    <row r="14" spans="1:55" ht="27.95" customHeight="1" x14ac:dyDescent="0.2">
      <c r="A14" s="28" t="s">
        <v>14</v>
      </c>
      <c r="B14" s="28" t="s">
        <v>31</v>
      </c>
      <c r="C14" s="29">
        <f>SUM(E14-D14)</f>
        <v>-1.1500000000000057</v>
      </c>
      <c r="D14" s="30">
        <v>169.75</v>
      </c>
      <c r="E14" s="59">
        <f>SUM(F14/15)</f>
        <v>168.6</v>
      </c>
      <c r="F14" s="30" cm="1">
        <f t="array" ref="F14">SUMPRODUCT(LARGE(I14:AU14,ROW(I$1:AU$15)))</f>
        <v>2529</v>
      </c>
      <c r="G14" s="30">
        <f>AVERAGE(I14:AU14)</f>
        <v>163.5</v>
      </c>
      <c r="H14" s="82" t="s">
        <v>25</v>
      </c>
      <c r="I14" s="80">
        <v>159</v>
      </c>
      <c r="J14" s="42">
        <v>166</v>
      </c>
      <c r="K14" s="42">
        <v>162</v>
      </c>
      <c r="L14" s="42">
        <v>147</v>
      </c>
      <c r="M14" s="42">
        <v>166</v>
      </c>
      <c r="N14" s="42">
        <v>165</v>
      </c>
      <c r="O14" s="42">
        <v>173</v>
      </c>
      <c r="P14" s="42">
        <v>163</v>
      </c>
      <c r="Q14" s="42">
        <v>164</v>
      </c>
      <c r="R14" s="42">
        <v>172</v>
      </c>
      <c r="S14" s="42">
        <v>156</v>
      </c>
      <c r="T14" s="42">
        <v>166</v>
      </c>
      <c r="U14" s="42">
        <v>171</v>
      </c>
      <c r="V14" s="42">
        <v>165</v>
      </c>
      <c r="W14" s="52">
        <v>171</v>
      </c>
      <c r="X14" s="52">
        <v>168</v>
      </c>
      <c r="Y14" s="52">
        <v>162</v>
      </c>
      <c r="Z14" s="42">
        <v>165</v>
      </c>
      <c r="AA14" s="42">
        <v>166</v>
      </c>
      <c r="AB14" s="42">
        <v>163</v>
      </c>
      <c r="AC14" s="42">
        <v>166</v>
      </c>
      <c r="AD14" s="42">
        <v>170</v>
      </c>
      <c r="AE14" s="42">
        <v>157</v>
      </c>
      <c r="AF14" s="42">
        <v>159</v>
      </c>
      <c r="AG14" s="42">
        <v>174</v>
      </c>
      <c r="AH14" s="42">
        <v>156</v>
      </c>
      <c r="AI14" s="42">
        <v>162</v>
      </c>
      <c r="AJ14" s="42">
        <v>162</v>
      </c>
      <c r="AK14" s="52">
        <v>163</v>
      </c>
      <c r="AL14" s="52">
        <v>151</v>
      </c>
      <c r="AM14" s="52">
        <v>165</v>
      </c>
      <c r="AN14" s="52">
        <v>161</v>
      </c>
      <c r="AO14" s="52">
        <v>165</v>
      </c>
      <c r="AP14" s="52">
        <v>162</v>
      </c>
      <c r="AQ14" s="42" t="s">
        <v>82</v>
      </c>
      <c r="AR14" s="42">
        <v>153</v>
      </c>
      <c r="AS14" s="42" t="s">
        <v>82</v>
      </c>
      <c r="AT14" s="42">
        <v>170</v>
      </c>
      <c r="AU14" s="42" t="s">
        <v>82</v>
      </c>
      <c r="AV14" s="47">
        <f>COUNTIF(I14:AU14,"&gt;0")</f>
        <v>36</v>
      </c>
      <c r="AW14" s="67"/>
      <c r="AX14" s="67"/>
      <c r="AY14" s="67"/>
      <c r="AZ14" s="69"/>
      <c r="BA14" s="69"/>
      <c r="BB14" s="69"/>
      <c r="BC14" s="69"/>
    </row>
    <row r="15" spans="1:55" ht="27.95" customHeight="1" x14ac:dyDescent="0.2">
      <c r="A15" s="33" t="s">
        <v>71</v>
      </c>
      <c r="B15" s="33" t="s">
        <v>72</v>
      </c>
      <c r="C15" s="34">
        <f>SUM(E15-D15)</f>
        <v>-0.87999999999999545</v>
      </c>
      <c r="D15" s="35">
        <v>193.88</v>
      </c>
      <c r="E15" s="58">
        <f>SUM(F15/15)</f>
        <v>193</v>
      </c>
      <c r="F15" s="35" cm="1">
        <f t="array" ref="F15">SUMPRODUCT(LARGE(I15:AU15,ROW(I$1:AU$15)))</f>
        <v>2895</v>
      </c>
      <c r="G15" s="35">
        <f>AVERAGE(I15:AU15)</f>
        <v>191.9</v>
      </c>
      <c r="H15" s="84" t="s">
        <v>26</v>
      </c>
      <c r="I15" s="79" t="s">
        <v>82</v>
      </c>
      <c r="J15" s="40">
        <v>192</v>
      </c>
      <c r="K15" s="40" t="s">
        <v>82</v>
      </c>
      <c r="L15" s="40">
        <v>193</v>
      </c>
      <c r="M15" s="40" t="s">
        <v>82</v>
      </c>
      <c r="N15" s="40">
        <v>191</v>
      </c>
      <c r="O15" s="40" t="s">
        <v>82</v>
      </c>
      <c r="P15" s="40" t="s">
        <v>82</v>
      </c>
      <c r="Q15" s="40" t="s">
        <v>82</v>
      </c>
      <c r="R15" s="40">
        <v>190</v>
      </c>
      <c r="S15" s="40" t="s">
        <v>82</v>
      </c>
      <c r="T15" s="40">
        <v>191</v>
      </c>
      <c r="U15" s="40" t="s">
        <v>82</v>
      </c>
      <c r="V15" s="40">
        <v>194</v>
      </c>
      <c r="W15" s="43" t="s">
        <v>82</v>
      </c>
      <c r="X15" s="43" t="s">
        <v>82</v>
      </c>
      <c r="Y15" s="43">
        <v>189</v>
      </c>
      <c r="Z15" s="43" t="s">
        <v>82</v>
      </c>
      <c r="AA15" s="43" t="s">
        <v>82</v>
      </c>
      <c r="AB15" s="43">
        <v>194</v>
      </c>
      <c r="AC15" s="43" t="s">
        <v>82</v>
      </c>
      <c r="AD15" s="43">
        <v>194</v>
      </c>
      <c r="AE15" s="43" t="s">
        <v>82</v>
      </c>
      <c r="AF15" s="43">
        <v>188</v>
      </c>
      <c r="AG15" s="43" t="s">
        <v>82</v>
      </c>
      <c r="AH15" s="43">
        <v>190</v>
      </c>
      <c r="AI15" s="43" t="s">
        <v>82</v>
      </c>
      <c r="AJ15" s="43" t="s">
        <v>82</v>
      </c>
      <c r="AK15" s="43" t="s">
        <v>82</v>
      </c>
      <c r="AL15" s="43">
        <v>193</v>
      </c>
      <c r="AM15" s="43">
        <v>192</v>
      </c>
      <c r="AN15" s="43">
        <v>195</v>
      </c>
      <c r="AO15" s="43">
        <v>191</v>
      </c>
      <c r="AP15" s="43">
        <v>188</v>
      </c>
      <c r="AQ15" s="43">
        <v>195</v>
      </c>
      <c r="AR15" s="43">
        <v>195</v>
      </c>
      <c r="AS15" s="43" t="s">
        <v>82</v>
      </c>
      <c r="AT15" s="43">
        <v>188</v>
      </c>
      <c r="AU15" s="43">
        <v>195</v>
      </c>
      <c r="AV15" s="46">
        <f>COUNTIF(I15:AU15,"&gt;0")</f>
        <v>20</v>
      </c>
      <c r="AW15" s="71"/>
      <c r="AX15" s="71"/>
      <c r="AY15" s="71"/>
      <c r="AZ15" s="72"/>
      <c r="BA15" s="72"/>
      <c r="BB15" s="72"/>
      <c r="BC15" s="72"/>
    </row>
    <row r="16" spans="1:55" ht="27.95" customHeight="1" x14ac:dyDescent="0.2">
      <c r="A16" s="28" t="s">
        <v>73</v>
      </c>
      <c r="B16" s="28" t="s">
        <v>75</v>
      </c>
      <c r="C16" s="29" t="e">
        <f>SUM(E16-D16)</f>
        <v>#VALUE!</v>
      </c>
      <c r="D16" s="30" t="s">
        <v>83</v>
      </c>
      <c r="E16" s="59">
        <f>SUM(F16/15)</f>
        <v>194</v>
      </c>
      <c r="F16" s="30" cm="1">
        <f t="array" ref="F16">SUMPRODUCT(LARGE(I16:AU16,ROW(I$1:AU$15)))</f>
        <v>2910</v>
      </c>
      <c r="G16" s="30">
        <f>AVERAGE(I16:AU16)</f>
        <v>190.12121212121212</v>
      </c>
      <c r="H16" s="83" t="s">
        <v>26</v>
      </c>
      <c r="I16" s="80" t="s">
        <v>82</v>
      </c>
      <c r="J16" s="42" t="s">
        <v>82</v>
      </c>
      <c r="K16" s="42">
        <v>189</v>
      </c>
      <c r="L16" s="42">
        <v>193</v>
      </c>
      <c r="M16" s="42">
        <v>193</v>
      </c>
      <c r="N16" s="42">
        <v>185</v>
      </c>
      <c r="O16" s="42">
        <v>188</v>
      </c>
      <c r="P16" s="42">
        <v>182</v>
      </c>
      <c r="Q16" s="42">
        <v>183</v>
      </c>
      <c r="R16" s="42">
        <v>186</v>
      </c>
      <c r="S16" s="42">
        <v>184</v>
      </c>
      <c r="T16" s="42">
        <v>187</v>
      </c>
      <c r="U16" s="42">
        <v>189</v>
      </c>
      <c r="V16" s="42">
        <v>183</v>
      </c>
      <c r="W16" s="52" t="s">
        <v>82</v>
      </c>
      <c r="X16" s="52">
        <v>187</v>
      </c>
      <c r="Y16" s="52">
        <v>193</v>
      </c>
      <c r="Z16" s="42">
        <v>193</v>
      </c>
      <c r="AA16" s="42">
        <v>194</v>
      </c>
      <c r="AB16" s="42">
        <v>196</v>
      </c>
      <c r="AC16" s="42">
        <v>192</v>
      </c>
      <c r="AD16" s="42">
        <v>194</v>
      </c>
      <c r="AE16" s="42">
        <v>191</v>
      </c>
      <c r="AF16" s="42" t="s">
        <v>82</v>
      </c>
      <c r="AG16" s="42">
        <v>192</v>
      </c>
      <c r="AH16" s="42">
        <v>188</v>
      </c>
      <c r="AI16" s="42">
        <v>185</v>
      </c>
      <c r="AJ16" s="42">
        <v>194</v>
      </c>
      <c r="AK16" s="52">
        <v>194</v>
      </c>
      <c r="AL16" s="52">
        <v>193</v>
      </c>
      <c r="AM16" s="52">
        <v>188</v>
      </c>
      <c r="AN16" s="52">
        <v>198</v>
      </c>
      <c r="AO16" s="52">
        <v>193</v>
      </c>
      <c r="AP16" s="52">
        <v>196</v>
      </c>
      <c r="AQ16" s="52">
        <v>189</v>
      </c>
      <c r="AR16" s="52" t="s">
        <v>82</v>
      </c>
      <c r="AS16" s="52">
        <v>194</v>
      </c>
      <c r="AT16" s="52">
        <v>188</v>
      </c>
      <c r="AU16" s="52" t="s">
        <v>82</v>
      </c>
      <c r="AV16" s="47">
        <f>COUNTIF(I16:AU16,"&gt;0")</f>
        <v>33</v>
      </c>
      <c r="AW16" s="67"/>
      <c r="AX16" s="67"/>
      <c r="AY16" s="67"/>
      <c r="AZ16" s="69"/>
      <c r="BA16" s="69"/>
      <c r="BB16" s="69"/>
      <c r="BC16" s="69"/>
    </row>
    <row r="17" spans="1:55" ht="27.95" customHeight="1" x14ac:dyDescent="0.2">
      <c r="A17" s="33" t="s">
        <v>10</v>
      </c>
      <c r="B17" s="33" t="s">
        <v>32</v>
      </c>
      <c r="C17" s="34">
        <f>SUM(E17-D17)</f>
        <v>-3.0000000000001137E-2</v>
      </c>
      <c r="D17" s="35">
        <v>192.63</v>
      </c>
      <c r="E17" s="58">
        <f>SUM(F17/15)</f>
        <v>192.6</v>
      </c>
      <c r="F17" s="35" cm="1">
        <f t="array" ref="F17">SUMPRODUCT(LARGE(I17:AU17,ROW(I$1:AU$15)))</f>
        <v>2889</v>
      </c>
      <c r="G17" s="35">
        <f>AVERAGE(I17:AU17)</f>
        <v>189.23076923076923</v>
      </c>
      <c r="H17" s="84" t="s">
        <v>26</v>
      </c>
      <c r="I17" s="87">
        <v>193</v>
      </c>
      <c r="J17" s="40">
        <v>182</v>
      </c>
      <c r="K17" s="40">
        <v>186</v>
      </c>
      <c r="L17" s="40">
        <v>188</v>
      </c>
      <c r="M17" s="40">
        <v>183</v>
      </c>
      <c r="N17" s="40">
        <v>192</v>
      </c>
      <c r="O17" s="88">
        <v>190</v>
      </c>
      <c r="P17" s="40">
        <v>189</v>
      </c>
      <c r="Q17" s="40">
        <v>191</v>
      </c>
      <c r="R17" s="40">
        <v>190</v>
      </c>
      <c r="S17" s="40">
        <v>186</v>
      </c>
      <c r="T17" s="40">
        <v>187</v>
      </c>
      <c r="U17" s="40">
        <v>192</v>
      </c>
      <c r="V17" s="40">
        <v>186</v>
      </c>
      <c r="W17" s="43">
        <v>185</v>
      </c>
      <c r="X17" s="43">
        <v>186</v>
      </c>
      <c r="Y17" s="43">
        <v>193</v>
      </c>
      <c r="Z17" s="40">
        <v>191</v>
      </c>
      <c r="AA17" s="40">
        <v>181</v>
      </c>
      <c r="AB17" s="40">
        <v>191</v>
      </c>
      <c r="AC17" s="40">
        <v>188</v>
      </c>
      <c r="AD17" s="40">
        <v>190</v>
      </c>
      <c r="AE17" s="40">
        <v>189</v>
      </c>
      <c r="AF17" s="40">
        <v>188</v>
      </c>
      <c r="AG17" s="40">
        <v>185</v>
      </c>
      <c r="AH17" s="40">
        <v>184</v>
      </c>
      <c r="AI17" s="40">
        <v>189</v>
      </c>
      <c r="AJ17" s="40">
        <v>191</v>
      </c>
      <c r="AK17" s="43">
        <v>189</v>
      </c>
      <c r="AL17" s="43">
        <v>193</v>
      </c>
      <c r="AM17" s="43">
        <v>195</v>
      </c>
      <c r="AN17" s="43">
        <v>193</v>
      </c>
      <c r="AO17" s="43">
        <v>196</v>
      </c>
      <c r="AP17" s="43">
        <v>190</v>
      </c>
      <c r="AQ17" s="43">
        <v>192</v>
      </c>
      <c r="AR17" s="43">
        <v>190</v>
      </c>
      <c r="AS17" s="43">
        <v>193</v>
      </c>
      <c r="AT17" s="43">
        <v>190</v>
      </c>
      <c r="AU17" s="43">
        <v>193</v>
      </c>
      <c r="AV17" s="46">
        <f>COUNTIF(I17:AU17,"&gt;0")</f>
        <v>39</v>
      </c>
      <c r="AW17" s="71"/>
      <c r="AX17" s="71"/>
      <c r="AY17" s="71"/>
      <c r="AZ17" s="72"/>
      <c r="BA17" s="72"/>
      <c r="BB17" s="72"/>
      <c r="BC17" s="72"/>
    </row>
    <row r="18" spans="1:55" ht="27.95" customHeight="1" x14ac:dyDescent="0.2">
      <c r="A18" s="28" t="s">
        <v>74</v>
      </c>
      <c r="B18" s="28" t="s">
        <v>76</v>
      </c>
      <c r="C18" s="29" t="e">
        <f>SUM(E18-D18)</f>
        <v>#VALUE!</v>
      </c>
      <c r="D18" s="30" t="s">
        <v>83</v>
      </c>
      <c r="E18" s="59">
        <f>SUM(F18/15)</f>
        <v>184.46666666666667</v>
      </c>
      <c r="F18" s="30" cm="1">
        <f t="array" ref="F18">SUMPRODUCT(LARGE(I18:AU18,ROW(I$1:AU$15)))</f>
        <v>2767</v>
      </c>
      <c r="G18" s="30">
        <f>AVERAGE(I18:AU18)</f>
        <v>177.75</v>
      </c>
      <c r="H18" s="83" t="s">
        <v>26</v>
      </c>
      <c r="I18" s="80">
        <v>133</v>
      </c>
      <c r="J18" s="42">
        <v>177</v>
      </c>
      <c r="K18" s="42">
        <v>174</v>
      </c>
      <c r="L18" s="42">
        <v>168</v>
      </c>
      <c r="M18" s="42">
        <v>171</v>
      </c>
      <c r="N18" s="42">
        <v>177</v>
      </c>
      <c r="O18" s="42" t="s">
        <v>82</v>
      </c>
      <c r="P18" s="42">
        <v>176</v>
      </c>
      <c r="Q18" s="42">
        <v>170</v>
      </c>
      <c r="R18" s="42">
        <v>184</v>
      </c>
      <c r="S18" s="42" t="s">
        <v>82</v>
      </c>
      <c r="T18" s="42" t="s">
        <v>82</v>
      </c>
      <c r="U18" s="42">
        <v>176</v>
      </c>
      <c r="V18" s="42">
        <v>167</v>
      </c>
      <c r="W18" s="52" t="s">
        <v>82</v>
      </c>
      <c r="X18" s="52">
        <v>182</v>
      </c>
      <c r="Y18" s="52">
        <v>187</v>
      </c>
      <c r="Z18" s="42">
        <v>174</v>
      </c>
      <c r="AA18" s="42">
        <v>184</v>
      </c>
      <c r="AB18" s="42">
        <v>178</v>
      </c>
      <c r="AC18" s="42">
        <v>172</v>
      </c>
      <c r="AD18" s="42" t="s">
        <v>82</v>
      </c>
      <c r="AE18" s="42" t="s">
        <v>82</v>
      </c>
      <c r="AF18" s="42" t="s">
        <v>82</v>
      </c>
      <c r="AG18" s="42">
        <v>183</v>
      </c>
      <c r="AH18" s="42">
        <v>182</v>
      </c>
      <c r="AI18" s="42">
        <v>178</v>
      </c>
      <c r="AJ18" s="42">
        <v>189</v>
      </c>
      <c r="AK18" s="52">
        <v>182</v>
      </c>
      <c r="AL18" s="52">
        <v>185</v>
      </c>
      <c r="AM18" s="52">
        <v>178</v>
      </c>
      <c r="AN18" s="52">
        <v>189</v>
      </c>
      <c r="AO18" s="52">
        <v>183</v>
      </c>
      <c r="AP18" s="52">
        <v>188</v>
      </c>
      <c r="AQ18" s="42">
        <v>186</v>
      </c>
      <c r="AR18" s="42">
        <v>180</v>
      </c>
      <c r="AS18" s="42">
        <v>174</v>
      </c>
      <c r="AT18" s="42">
        <v>178</v>
      </c>
      <c r="AU18" s="42">
        <v>183</v>
      </c>
      <c r="AV18" s="47">
        <f>COUNTIF(I18:AU18,"&gt;0")</f>
        <v>32</v>
      </c>
      <c r="AW18" s="67"/>
      <c r="AX18" s="67"/>
      <c r="AY18" s="67"/>
      <c r="AZ18" s="69"/>
      <c r="BA18" s="69"/>
      <c r="BB18" s="69"/>
      <c r="BC18" s="69"/>
    </row>
    <row r="19" spans="1:55" ht="27.95" customHeight="1" x14ac:dyDescent="0.2">
      <c r="A19" s="37" t="s">
        <v>12</v>
      </c>
      <c r="B19" s="37" t="s">
        <v>33</v>
      </c>
      <c r="C19" s="34">
        <f>SUM(E19-D19)</f>
        <v>-0.80000000000001137</v>
      </c>
      <c r="D19" s="63">
        <v>194</v>
      </c>
      <c r="E19" s="58">
        <f>SUM(F19/15)</f>
        <v>193.2</v>
      </c>
      <c r="F19" s="35" cm="1">
        <f t="array" ref="F19">SUMPRODUCT(LARGE(I19:AU19,ROW(I$1:AU$15)))</f>
        <v>2898</v>
      </c>
      <c r="G19" s="35">
        <f>AVERAGE(I19:AU19)</f>
        <v>190.70967741935485</v>
      </c>
      <c r="H19" s="84" t="s">
        <v>26</v>
      </c>
      <c r="I19" s="79">
        <v>193</v>
      </c>
      <c r="J19" s="40">
        <v>192</v>
      </c>
      <c r="K19" s="40">
        <v>190</v>
      </c>
      <c r="L19" s="40">
        <v>192</v>
      </c>
      <c r="M19" s="40" t="s">
        <v>82</v>
      </c>
      <c r="N19" s="40">
        <v>192</v>
      </c>
      <c r="O19" s="40" t="s">
        <v>82</v>
      </c>
      <c r="P19" s="40">
        <v>191</v>
      </c>
      <c r="Q19" s="40">
        <v>194</v>
      </c>
      <c r="R19" s="40">
        <v>192</v>
      </c>
      <c r="S19" s="40">
        <v>195</v>
      </c>
      <c r="T19" s="40" t="s">
        <v>82</v>
      </c>
      <c r="U19" s="40" t="s">
        <v>82</v>
      </c>
      <c r="V19" s="40">
        <v>196</v>
      </c>
      <c r="W19" s="43" t="s">
        <v>82</v>
      </c>
      <c r="X19" s="43">
        <v>185</v>
      </c>
      <c r="Y19" s="43">
        <v>187</v>
      </c>
      <c r="Z19" s="40" t="s">
        <v>82</v>
      </c>
      <c r="AA19" s="40">
        <v>188</v>
      </c>
      <c r="AB19" s="40">
        <v>187</v>
      </c>
      <c r="AC19" s="40">
        <v>180</v>
      </c>
      <c r="AD19" s="40">
        <v>196</v>
      </c>
      <c r="AE19" s="40">
        <v>188</v>
      </c>
      <c r="AF19" s="40">
        <v>192</v>
      </c>
      <c r="AG19" s="40">
        <v>188</v>
      </c>
      <c r="AH19" s="40" t="s">
        <v>82</v>
      </c>
      <c r="AI19" s="40">
        <v>193</v>
      </c>
      <c r="AJ19" s="40" t="s">
        <v>82</v>
      </c>
      <c r="AK19" s="43">
        <v>193</v>
      </c>
      <c r="AL19" s="43">
        <v>191</v>
      </c>
      <c r="AM19" s="43">
        <v>189</v>
      </c>
      <c r="AN19" s="43">
        <v>194</v>
      </c>
      <c r="AO19" s="43">
        <v>192</v>
      </c>
      <c r="AP19" s="43">
        <v>190</v>
      </c>
      <c r="AQ19" s="43">
        <v>192</v>
      </c>
      <c r="AR19" s="43">
        <v>189</v>
      </c>
      <c r="AS19" s="43">
        <v>191</v>
      </c>
      <c r="AT19" s="43">
        <v>188</v>
      </c>
      <c r="AU19" s="43">
        <v>192</v>
      </c>
      <c r="AV19" s="46">
        <f>COUNTIF(I19:AU19,"&gt;0")</f>
        <v>31</v>
      </c>
      <c r="AW19" s="71"/>
      <c r="AX19" s="71"/>
      <c r="AY19" s="71"/>
      <c r="AZ19" s="72"/>
      <c r="BA19" s="72"/>
      <c r="BB19" s="72"/>
      <c r="BC19" s="72"/>
    </row>
    <row r="20" spans="1:55" ht="27.95" customHeight="1" x14ac:dyDescent="0.2">
      <c r="A20" s="32" t="s">
        <v>15</v>
      </c>
      <c r="B20" s="32" t="s">
        <v>34</v>
      </c>
      <c r="C20" s="29">
        <f>SUM(E20-D20)</f>
        <v>-3.2333333333333201</v>
      </c>
      <c r="D20" s="64">
        <v>188.5</v>
      </c>
      <c r="E20" s="59">
        <f>SUM(F20/15)</f>
        <v>185.26666666666668</v>
      </c>
      <c r="F20" s="30" cm="1">
        <f t="array" ref="F20">SUMPRODUCT(LARGE(I20:AU20,ROW(I$1:AU$15)))</f>
        <v>2779</v>
      </c>
      <c r="G20" s="30">
        <f>AVERAGE(I20:AU20)</f>
        <v>180.62068965517241</v>
      </c>
      <c r="H20" s="66" t="s">
        <v>26</v>
      </c>
      <c r="I20" s="41" t="s">
        <v>82</v>
      </c>
      <c r="J20" s="42">
        <v>168</v>
      </c>
      <c r="K20" s="42">
        <v>168</v>
      </c>
      <c r="L20" s="42">
        <v>180</v>
      </c>
      <c r="M20" s="42" t="s">
        <v>82</v>
      </c>
      <c r="N20" s="42">
        <v>186</v>
      </c>
      <c r="O20" s="42" t="s">
        <v>82</v>
      </c>
      <c r="P20" s="42">
        <v>186</v>
      </c>
      <c r="Q20" s="42" t="s">
        <v>82</v>
      </c>
      <c r="R20" s="42">
        <v>192</v>
      </c>
      <c r="S20" s="42" t="s">
        <v>82</v>
      </c>
      <c r="T20" s="42">
        <v>185</v>
      </c>
      <c r="U20" s="42" t="s">
        <v>82</v>
      </c>
      <c r="V20" s="42" t="s">
        <v>82</v>
      </c>
      <c r="W20" s="42">
        <v>181</v>
      </c>
      <c r="X20" s="42" t="s">
        <v>82</v>
      </c>
      <c r="Y20" s="42">
        <v>181</v>
      </c>
      <c r="Z20" s="42" t="s">
        <v>82</v>
      </c>
      <c r="AA20" s="42">
        <v>184</v>
      </c>
      <c r="AB20" s="42">
        <v>189</v>
      </c>
      <c r="AC20" s="42">
        <v>173</v>
      </c>
      <c r="AD20" s="42">
        <v>174</v>
      </c>
      <c r="AE20" s="42">
        <v>181</v>
      </c>
      <c r="AF20" s="42">
        <v>186</v>
      </c>
      <c r="AG20" s="42">
        <v>186</v>
      </c>
      <c r="AH20" s="42">
        <v>169</v>
      </c>
      <c r="AI20" s="42">
        <v>182</v>
      </c>
      <c r="AJ20" s="42" t="s">
        <v>82</v>
      </c>
      <c r="AK20" s="42">
        <v>184</v>
      </c>
      <c r="AL20" s="42">
        <v>184</v>
      </c>
      <c r="AM20" s="42">
        <v>178</v>
      </c>
      <c r="AN20" s="42">
        <v>187</v>
      </c>
      <c r="AO20" s="42">
        <v>182</v>
      </c>
      <c r="AP20" s="42">
        <v>184</v>
      </c>
      <c r="AQ20" s="52">
        <v>175</v>
      </c>
      <c r="AR20" s="52">
        <v>182</v>
      </c>
      <c r="AS20" s="52">
        <v>177</v>
      </c>
      <c r="AT20" s="52">
        <v>174</v>
      </c>
      <c r="AU20" s="52">
        <v>180</v>
      </c>
      <c r="AV20" s="47">
        <f>COUNTIF(I20:AU20,"&gt;0")</f>
        <v>29</v>
      </c>
      <c r="AW20" s="67"/>
      <c r="AX20" s="67"/>
      <c r="AY20" s="67"/>
      <c r="AZ20" s="69"/>
      <c r="BA20" s="69"/>
      <c r="BB20" s="69"/>
      <c r="BC20" s="69"/>
    </row>
    <row r="21" spans="1:55" s="2" customFormat="1" ht="27.95" hidden="1" customHeight="1" x14ac:dyDescent="0.2">
      <c r="A21" s="33"/>
      <c r="B21" s="33"/>
      <c r="C21" s="34" t="e">
        <f t="shared" ref="C7:C22" si="0">SUM(E21-D21)</f>
        <v>#NUM!</v>
      </c>
      <c r="D21" s="35"/>
      <c r="E21" s="61" t="e">
        <f>SUM(F21/8)</f>
        <v>#NUM!</v>
      </c>
      <c r="F21" s="36" t="e">
        <f>SUMPRODUCT(LARGE(I21:AU21,ROW(I$1:AU$8)))</f>
        <v>#NUM!</v>
      </c>
      <c r="G21" s="36" t="e">
        <f t="shared" ref="G7:G22" si="1">AVERAGE(I21:AU21)</f>
        <v>#DIV/0!</v>
      </c>
      <c r="H21" s="65"/>
      <c r="I21" s="39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3"/>
      <c r="X21" s="43"/>
      <c r="Y21" s="43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6">
        <f t="shared" ref="AV7:AV22" si="2">COUNTIF(I21:AU21,"&gt;0")</f>
        <v>0</v>
      </c>
      <c r="AW21" s="76"/>
      <c r="AX21" s="76"/>
      <c r="AY21" s="76"/>
      <c r="AZ21" s="77"/>
      <c r="BA21" s="77"/>
      <c r="BB21" s="77"/>
      <c r="BC21" s="77"/>
    </row>
    <row r="22" spans="1:55" ht="27.95" hidden="1" customHeight="1" x14ac:dyDescent="0.2">
      <c r="A22" s="32"/>
      <c r="B22" s="32"/>
      <c r="C22" s="29" t="e">
        <f t="shared" si="0"/>
        <v>#NUM!</v>
      </c>
      <c r="D22" s="30"/>
      <c r="E22" s="60" t="e">
        <f>SUM(F22/8)</f>
        <v>#NUM!</v>
      </c>
      <c r="F22" s="31" t="e">
        <f>SUMPRODUCT(LARGE(I22:AU22,ROW(I$1:AU$8)))</f>
        <v>#NUM!</v>
      </c>
      <c r="G22" s="31" t="e">
        <f t="shared" si="1"/>
        <v>#DIV/0!</v>
      </c>
      <c r="H22" s="66"/>
      <c r="I22" s="41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52"/>
      <c r="X22" s="52"/>
      <c r="Y22" s="5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47">
        <f t="shared" si="2"/>
        <v>0</v>
      </c>
      <c r="AW22" s="67"/>
      <c r="AX22" s="67"/>
      <c r="AY22" s="67"/>
      <c r="AZ22" s="69"/>
      <c r="BA22" s="69"/>
      <c r="BB22" s="69"/>
      <c r="BC22" s="69"/>
    </row>
    <row r="23" spans="1:55" ht="27.95" customHeight="1" x14ac:dyDescent="0.2">
      <c r="A23" s="72"/>
      <c r="B23" s="72"/>
      <c r="C23" s="72"/>
      <c r="D23" s="72"/>
      <c r="E23" s="72"/>
      <c r="F23" s="72"/>
      <c r="G23" s="72"/>
      <c r="H23" s="72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4"/>
      <c r="AW23" s="71"/>
      <c r="AX23" s="71"/>
      <c r="AY23" s="71"/>
      <c r="AZ23" s="72"/>
      <c r="BA23" s="72"/>
      <c r="BB23" s="72"/>
      <c r="BC23" s="72"/>
    </row>
    <row r="24" spans="1:55" ht="47.1" customHeight="1" x14ac:dyDescent="0.2">
      <c r="A24" s="94" t="s">
        <v>87</v>
      </c>
      <c r="B24" s="94"/>
      <c r="C24" s="94"/>
      <c r="D24" s="94"/>
      <c r="E24" s="94"/>
      <c r="F24" s="94"/>
      <c r="G24" s="94"/>
      <c r="H24" s="94"/>
      <c r="I24" s="94" t="s">
        <v>90</v>
      </c>
      <c r="J24" s="94"/>
      <c r="K24" s="94"/>
      <c r="L24" s="94"/>
      <c r="M24" s="94"/>
      <c r="N24" s="94"/>
      <c r="O24" s="94"/>
      <c r="P24" s="94"/>
      <c r="Q24" s="94"/>
      <c r="R24" s="75"/>
      <c r="S24" s="75"/>
      <c r="T24" s="75"/>
      <c r="U24" s="70"/>
      <c r="V24" s="70"/>
      <c r="W24" s="70"/>
      <c r="X24" s="70"/>
      <c r="Y24" s="70"/>
      <c r="Z24" s="70"/>
      <c r="AA24" s="70"/>
      <c r="AB24" s="70"/>
      <c r="AC24" s="70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70"/>
      <c r="AW24" s="67"/>
      <c r="AX24" s="67"/>
      <c r="AY24" s="67"/>
      <c r="AZ24" s="69"/>
      <c r="BA24" s="69"/>
      <c r="BB24" s="69"/>
      <c r="BC24" s="69"/>
    </row>
    <row r="25" spans="1:55" ht="47.1" customHeight="1" x14ac:dyDescent="0.2">
      <c r="A25" s="95" t="s">
        <v>88</v>
      </c>
      <c r="B25" s="92"/>
      <c r="C25" s="92"/>
      <c r="D25" s="92"/>
      <c r="E25" s="92"/>
      <c r="F25" s="92"/>
      <c r="G25" s="92"/>
      <c r="H25" s="92"/>
      <c r="I25" s="92" t="s">
        <v>86</v>
      </c>
      <c r="J25" s="92"/>
      <c r="K25" s="92"/>
      <c r="L25" s="92"/>
      <c r="M25" s="92"/>
      <c r="N25" s="92"/>
      <c r="O25" s="92"/>
      <c r="P25" s="92"/>
      <c r="Q25" s="92"/>
      <c r="R25" s="73"/>
      <c r="S25" s="73"/>
      <c r="T25" s="73"/>
      <c r="U25" s="74"/>
      <c r="V25" s="74"/>
      <c r="W25" s="74"/>
      <c r="X25" s="74"/>
      <c r="Y25" s="74"/>
      <c r="Z25" s="74"/>
      <c r="AA25" s="74"/>
      <c r="AB25" s="74"/>
      <c r="AC25" s="74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4"/>
      <c r="AW25" s="71"/>
      <c r="AX25" s="71"/>
      <c r="AY25" s="71"/>
      <c r="AZ25" s="72"/>
      <c r="BA25" s="72"/>
      <c r="BB25" s="72"/>
      <c r="BC25" s="72"/>
    </row>
    <row r="26" spans="1:55" ht="46.5" customHeight="1" x14ac:dyDescent="0.2">
      <c r="A26" s="94" t="s">
        <v>89</v>
      </c>
      <c r="B26" s="94"/>
      <c r="C26" s="94"/>
      <c r="D26" s="94"/>
      <c r="E26" s="94"/>
      <c r="F26" s="94"/>
      <c r="G26" s="94"/>
      <c r="H26" s="94"/>
      <c r="I26" s="94" t="s">
        <v>21</v>
      </c>
      <c r="J26" s="94"/>
      <c r="K26" s="94"/>
      <c r="L26" s="94"/>
      <c r="M26" s="94"/>
      <c r="N26" s="94"/>
      <c r="O26" s="94"/>
      <c r="P26" s="94"/>
      <c r="Q26" s="94"/>
      <c r="R26" s="75"/>
      <c r="S26" s="75"/>
      <c r="T26" s="75"/>
      <c r="U26" s="70"/>
      <c r="V26" s="70"/>
      <c r="W26" s="70"/>
      <c r="X26" s="70"/>
      <c r="Y26" s="70"/>
      <c r="Z26" s="70"/>
      <c r="AA26" s="70"/>
      <c r="AB26" s="70"/>
      <c r="AC26" s="70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70"/>
      <c r="AW26" s="67"/>
      <c r="AX26" s="67"/>
      <c r="AY26" s="67"/>
      <c r="AZ26" s="69"/>
      <c r="BA26" s="69"/>
      <c r="BB26" s="69"/>
      <c r="BC26" s="69"/>
    </row>
    <row r="27" spans="1:55" hidden="1" x14ac:dyDescent="0.2">
      <c r="A27" s="72"/>
      <c r="B27" s="72"/>
      <c r="C27" s="72"/>
      <c r="D27" s="72"/>
      <c r="E27" s="72"/>
      <c r="F27" s="72"/>
      <c r="G27" s="72"/>
      <c r="H27" s="72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4"/>
      <c r="AW27" s="71"/>
      <c r="AX27" s="71"/>
      <c r="AY27" s="71"/>
      <c r="AZ27" s="72"/>
      <c r="BA27" s="72"/>
      <c r="BB27" s="72"/>
      <c r="BC27" s="72"/>
    </row>
    <row r="28" spans="1:55" hidden="1" x14ac:dyDescent="0.2">
      <c r="A28" s="69"/>
      <c r="B28" s="69"/>
      <c r="C28" s="69"/>
      <c r="D28" s="69"/>
      <c r="E28" s="69"/>
      <c r="F28" s="69"/>
      <c r="G28" s="69"/>
      <c r="H28" s="69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70"/>
      <c r="AW28" s="67"/>
      <c r="AX28" s="67"/>
      <c r="AY28" s="67"/>
      <c r="AZ28" s="69"/>
      <c r="BA28" s="69"/>
      <c r="BB28" s="69"/>
      <c r="BC28" s="69"/>
    </row>
    <row r="29" spans="1:55" hidden="1" x14ac:dyDescent="0.2">
      <c r="A29" s="69"/>
      <c r="B29" s="69"/>
      <c r="C29" s="69"/>
      <c r="D29" s="69"/>
      <c r="E29" s="69"/>
      <c r="F29" s="69"/>
      <c r="G29" s="69"/>
      <c r="H29" s="69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70"/>
      <c r="AW29" s="67"/>
      <c r="AX29" s="67"/>
      <c r="AY29" s="67"/>
      <c r="AZ29" s="69"/>
      <c r="BA29" s="69"/>
      <c r="BB29" s="69"/>
      <c r="BC29" s="69"/>
    </row>
    <row r="30" spans="1:55" x14ac:dyDescent="0.2"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W30" s="8"/>
      <c r="AX30" s="8"/>
      <c r="AY30" s="8"/>
    </row>
    <row r="31" spans="1:55" x14ac:dyDescent="0.2"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W31" s="8"/>
      <c r="AX31" s="8"/>
      <c r="AY31" s="8"/>
    </row>
    <row r="32" spans="1:55" x14ac:dyDescent="0.2"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W32" s="8"/>
      <c r="AX32" s="8"/>
      <c r="AY32" s="8"/>
    </row>
    <row r="33" spans="9:51" x14ac:dyDescent="0.2"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W33" s="8"/>
      <c r="AX33" s="8"/>
      <c r="AY33" s="8"/>
    </row>
    <row r="34" spans="9:51" x14ac:dyDescent="0.2"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W34" s="8"/>
      <c r="AX34" s="8"/>
      <c r="AY34" s="8"/>
    </row>
    <row r="35" spans="9:51" x14ac:dyDescent="0.2"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W35" s="8"/>
      <c r="AX35" s="8"/>
      <c r="AY35" s="8"/>
    </row>
    <row r="36" spans="9:51" x14ac:dyDescent="0.2"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W36" s="8"/>
      <c r="AX36" s="8"/>
      <c r="AY36" s="8"/>
    </row>
    <row r="37" spans="9:51" x14ac:dyDescent="0.2"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W37" s="8"/>
      <c r="AX37" s="8"/>
      <c r="AY37" s="8"/>
    </row>
    <row r="38" spans="9:51" x14ac:dyDescent="0.2"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W38" s="8"/>
      <c r="AX38" s="8"/>
      <c r="AY38" s="8"/>
    </row>
    <row r="39" spans="9:51" x14ac:dyDescent="0.2"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W39" s="8"/>
      <c r="AX39" s="8"/>
      <c r="AY39" s="8"/>
    </row>
    <row r="40" spans="9:51" x14ac:dyDescent="0.2"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W40" s="8"/>
      <c r="AX40" s="8"/>
      <c r="AY40" s="8"/>
    </row>
    <row r="41" spans="9:51" x14ac:dyDescent="0.2"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W41" s="8"/>
      <c r="AX41" s="8"/>
      <c r="AY41" s="8"/>
    </row>
    <row r="42" spans="9:51" x14ac:dyDescent="0.2"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W42" s="8"/>
      <c r="AX42" s="8"/>
      <c r="AY42" s="8"/>
    </row>
    <row r="43" spans="9:51" x14ac:dyDescent="0.2"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W43" s="8"/>
      <c r="AX43" s="8"/>
      <c r="AY43" s="8"/>
    </row>
    <row r="44" spans="9:51" x14ac:dyDescent="0.2"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W44" s="8"/>
      <c r="AX44" s="8"/>
      <c r="AY44" s="8"/>
    </row>
    <row r="45" spans="9:51" x14ac:dyDescent="0.2"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W45" s="8"/>
      <c r="AX45" s="8"/>
      <c r="AY45" s="8"/>
    </row>
    <row r="46" spans="9:51" x14ac:dyDescent="0.2"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W46" s="8"/>
      <c r="AX46" s="8"/>
      <c r="AY46" s="8"/>
    </row>
    <row r="47" spans="9:51" x14ac:dyDescent="0.2"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W47" s="8"/>
      <c r="AX47" s="8"/>
      <c r="AY47" s="8"/>
    </row>
    <row r="48" spans="9:51" x14ac:dyDescent="0.2"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W48" s="8"/>
      <c r="AX48" s="8"/>
      <c r="AY48" s="8"/>
    </row>
    <row r="49" spans="9:51" x14ac:dyDescent="0.2"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W49" s="8"/>
      <c r="AX49" s="8"/>
      <c r="AY49" s="8"/>
    </row>
    <row r="50" spans="9:51" x14ac:dyDescent="0.2"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W50" s="8"/>
      <c r="AX50" s="8"/>
      <c r="AY50" s="8"/>
    </row>
    <row r="51" spans="9:51" x14ac:dyDescent="0.2"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W51" s="8"/>
      <c r="AX51" s="8"/>
      <c r="AY51" s="8"/>
    </row>
    <row r="52" spans="9:51" x14ac:dyDescent="0.2"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W52" s="8"/>
      <c r="AX52" s="8"/>
      <c r="AY52" s="8"/>
    </row>
    <row r="53" spans="9:51" x14ac:dyDescent="0.2"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W53" s="8"/>
      <c r="AX53" s="8"/>
      <c r="AY53" s="8"/>
    </row>
    <row r="54" spans="9:51" x14ac:dyDescent="0.2"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W54" s="8"/>
      <c r="AX54" s="8"/>
      <c r="AY54" s="8"/>
    </row>
    <row r="55" spans="9:51" x14ac:dyDescent="0.2"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W55" s="8"/>
      <c r="AX55" s="8"/>
      <c r="AY55" s="8"/>
    </row>
    <row r="56" spans="9:51" x14ac:dyDescent="0.2"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W56" s="8"/>
      <c r="AX56" s="8"/>
      <c r="AY56" s="8"/>
    </row>
    <row r="57" spans="9:51" x14ac:dyDescent="0.2"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W57" s="8"/>
      <c r="AX57" s="8"/>
      <c r="AY57" s="8"/>
    </row>
    <row r="58" spans="9:51" x14ac:dyDescent="0.2"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W58" s="8"/>
      <c r="AX58" s="8"/>
      <c r="AY58" s="8"/>
    </row>
    <row r="59" spans="9:51" x14ac:dyDescent="0.2"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W59" s="8"/>
      <c r="AX59" s="8"/>
      <c r="AY59" s="8"/>
    </row>
    <row r="60" spans="9:51" x14ac:dyDescent="0.2"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W60" s="8"/>
      <c r="AX60" s="8"/>
      <c r="AY60" s="8"/>
    </row>
    <row r="61" spans="9:51" x14ac:dyDescent="0.2"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W61" s="8"/>
      <c r="AX61" s="8"/>
      <c r="AY61" s="8"/>
    </row>
    <row r="62" spans="9:51" x14ac:dyDescent="0.2"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W62" s="8"/>
      <c r="AX62" s="8"/>
      <c r="AY62" s="8"/>
    </row>
    <row r="63" spans="9:51" x14ac:dyDescent="0.2"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W63" s="8"/>
      <c r="AX63" s="8"/>
      <c r="AY63" s="8"/>
    </row>
    <row r="64" spans="9:51" x14ac:dyDescent="0.2"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W64" s="8"/>
      <c r="AX64" s="8"/>
      <c r="AY64" s="8"/>
    </row>
    <row r="65" spans="9:51" x14ac:dyDescent="0.2"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W65" s="8"/>
      <c r="AX65" s="8"/>
      <c r="AY65" s="8"/>
    </row>
    <row r="66" spans="9:51" x14ac:dyDescent="0.2"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W66" s="8"/>
      <c r="AX66" s="8"/>
      <c r="AY66" s="8"/>
    </row>
    <row r="67" spans="9:51" x14ac:dyDescent="0.2"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W67" s="8"/>
      <c r="AX67" s="8"/>
      <c r="AY67" s="8"/>
    </row>
    <row r="68" spans="9:51" x14ac:dyDescent="0.2"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W68" s="8"/>
      <c r="AX68" s="8"/>
      <c r="AY68" s="8"/>
    </row>
    <row r="69" spans="9:51" x14ac:dyDescent="0.2"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W69" s="8"/>
      <c r="AX69" s="8"/>
      <c r="AY69" s="8"/>
    </row>
    <row r="70" spans="9:51" x14ac:dyDescent="0.2"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W70" s="8"/>
      <c r="AX70" s="8"/>
      <c r="AY70" s="8"/>
    </row>
    <row r="71" spans="9:51" x14ac:dyDescent="0.2"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W71" s="8"/>
      <c r="AX71" s="8"/>
      <c r="AY71" s="8"/>
    </row>
    <row r="72" spans="9:51" x14ac:dyDescent="0.2"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W72" s="8"/>
      <c r="AX72" s="8"/>
      <c r="AY72" s="8"/>
    </row>
    <row r="73" spans="9:51" x14ac:dyDescent="0.2"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W73" s="8"/>
      <c r="AX73" s="8"/>
      <c r="AY73" s="8"/>
    </row>
    <row r="74" spans="9:51" x14ac:dyDescent="0.2"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W74" s="8"/>
      <c r="AX74" s="8"/>
      <c r="AY74" s="8"/>
    </row>
    <row r="75" spans="9:51" x14ac:dyDescent="0.2"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W75" s="8"/>
      <c r="AX75" s="8"/>
      <c r="AY75" s="8"/>
    </row>
    <row r="76" spans="9:51" x14ac:dyDescent="0.2"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W76" s="8"/>
      <c r="AX76" s="8"/>
      <c r="AY76" s="8"/>
    </row>
    <row r="77" spans="9:51" x14ac:dyDescent="0.2"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W77" s="8"/>
      <c r="AX77" s="8"/>
      <c r="AY77" s="8"/>
    </row>
    <row r="78" spans="9:51" x14ac:dyDescent="0.2"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W78" s="8"/>
      <c r="AX78" s="8"/>
      <c r="AY78" s="8"/>
    </row>
    <row r="79" spans="9:51" x14ac:dyDescent="0.2"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W79" s="8"/>
      <c r="AX79" s="8"/>
      <c r="AY79" s="8"/>
    </row>
    <row r="80" spans="9:51" x14ac:dyDescent="0.2"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W80" s="8"/>
      <c r="AX80" s="8"/>
      <c r="AY80" s="8"/>
    </row>
    <row r="81" spans="9:51" x14ac:dyDescent="0.2"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W81" s="8"/>
      <c r="AX81" s="8"/>
      <c r="AY81" s="8"/>
    </row>
    <row r="82" spans="9:51" x14ac:dyDescent="0.2"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W82" s="8"/>
      <c r="AX82" s="8"/>
      <c r="AY82" s="8"/>
    </row>
    <row r="83" spans="9:51" x14ac:dyDescent="0.2"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W83" s="8"/>
      <c r="AX83" s="8"/>
      <c r="AY83" s="8"/>
    </row>
    <row r="84" spans="9:51" x14ac:dyDescent="0.2"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W84" s="8"/>
      <c r="AX84" s="8"/>
      <c r="AY84" s="8"/>
    </row>
    <row r="85" spans="9:51" x14ac:dyDescent="0.2"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W85" s="8"/>
      <c r="AX85" s="8"/>
      <c r="AY85" s="8"/>
    </row>
    <row r="86" spans="9:51" x14ac:dyDescent="0.2"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W86" s="8"/>
      <c r="AX86" s="8"/>
      <c r="AY86" s="8"/>
    </row>
    <row r="87" spans="9:51" x14ac:dyDescent="0.2"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W87" s="8"/>
      <c r="AX87" s="8"/>
      <c r="AY87" s="8"/>
    </row>
    <row r="88" spans="9:51" x14ac:dyDescent="0.2"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W88" s="8"/>
      <c r="AX88" s="8"/>
      <c r="AY88" s="8"/>
    </row>
    <row r="89" spans="9:51" x14ac:dyDescent="0.2"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W89" s="8"/>
      <c r="AX89" s="8"/>
      <c r="AY89" s="8"/>
    </row>
    <row r="90" spans="9:51" x14ac:dyDescent="0.2"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W90" s="8"/>
      <c r="AX90" s="8"/>
      <c r="AY90" s="8"/>
    </row>
    <row r="91" spans="9:51" x14ac:dyDescent="0.2"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W91" s="8"/>
      <c r="AX91" s="8"/>
      <c r="AY91" s="8"/>
    </row>
    <row r="92" spans="9:51" x14ac:dyDescent="0.2"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W92" s="8"/>
      <c r="AX92" s="8"/>
      <c r="AY92" s="8"/>
    </row>
    <row r="93" spans="9:51" x14ac:dyDescent="0.2"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W93" s="8"/>
      <c r="AX93" s="8"/>
      <c r="AY93" s="8"/>
    </row>
    <row r="94" spans="9:51" x14ac:dyDescent="0.2"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W94" s="8"/>
      <c r="AX94" s="8"/>
      <c r="AY94" s="8"/>
    </row>
    <row r="95" spans="9:51" x14ac:dyDescent="0.2"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W95" s="8"/>
      <c r="AX95" s="8"/>
      <c r="AY95" s="8"/>
    </row>
    <row r="96" spans="9:51" x14ac:dyDescent="0.2"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W96" s="8"/>
      <c r="AX96" s="8"/>
      <c r="AY96" s="8"/>
    </row>
    <row r="97" spans="9:51" x14ac:dyDescent="0.2"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W97" s="8"/>
      <c r="AX97" s="8"/>
      <c r="AY97" s="8"/>
    </row>
    <row r="98" spans="9:51" x14ac:dyDescent="0.2"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W98" s="8"/>
      <c r="AX98" s="8"/>
      <c r="AY98" s="8"/>
    </row>
    <row r="99" spans="9:51" x14ac:dyDescent="0.2"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W99" s="8"/>
      <c r="AX99" s="8"/>
      <c r="AY99" s="8"/>
    </row>
    <row r="100" spans="9:51" x14ac:dyDescent="0.2"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W100" s="8"/>
      <c r="AX100" s="8"/>
      <c r="AY100" s="8"/>
    </row>
    <row r="101" spans="9:51" x14ac:dyDescent="0.2"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W101" s="8"/>
      <c r="AX101" s="8"/>
      <c r="AY101" s="8"/>
    </row>
    <row r="102" spans="9:51" x14ac:dyDescent="0.2"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W102" s="8"/>
      <c r="AX102" s="8"/>
      <c r="AY102" s="8"/>
    </row>
    <row r="103" spans="9:51" x14ac:dyDescent="0.2"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W103" s="8"/>
      <c r="AX103" s="8"/>
      <c r="AY103" s="8"/>
    </row>
    <row r="104" spans="9:51" x14ac:dyDescent="0.2"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W104" s="8"/>
      <c r="AX104" s="8"/>
      <c r="AY104" s="8"/>
    </row>
    <row r="105" spans="9:51" x14ac:dyDescent="0.2"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W105" s="8"/>
      <c r="AX105" s="8"/>
      <c r="AY105" s="8"/>
    </row>
    <row r="106" spans="9:51" x14ac:dyDescent="0.2"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W106" s="8"/>
      <c r="AX106" s="8"/>
      <c r="AY106" s="8"/>
    </row>
    <row r="107" spans="9:51" x14ac:dyDescent="0.2"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W107" s="8"/>
      <c r="AX107" s="8"/>
      <c r="AY107" s="8"/>
    </row>
    <row r="108" spans="9:51" x14ac:dyDescent="0.2"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W108" s="8"/>
      <c r="AX108" s="8"/>
      <c r="AY108" s="8"/>
    </row>
    <row r="109" spans="9:51" x14ac:dyDescent="0.2"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W109" s="8"/>
      <c r="AX109" s="8"/>
      <c r="AY109" s="8"/>
    </row>
    <row r="110" spans="9:51" x14ac:dyDescent="0.2"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W110" s="8"/>
      <c r="AX110" s="8"/>
      <c r="AY110" s="8"/>
    </row>
    <row r="111" spans="9:51" x14ac:dyDescent="0.2"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W111" s="8"/>
      <c r="AX111" s="8"/>
      <c r="AY111" s="8"/>
    </row>
    <row r="112" spans="9:51" x14ac:dyDescent="0.2"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W112" s="8"/>
      <c r="AX112" s="8"/>
      <c r="AY112" s="8"/>
    </row>
    <row r="113" spans="9:51" x14ac:dyDescent="0.2"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W113" s="8"/>
      <c r="AX113" s="8"/>
      <c r="AY113" s="8"/>
    </row>
    <row r="114" spans="9:51" x14ac:dyDescent="0.2"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W114" s="8"/>
      <c r="AX114" s="8"/>
      <c r="AY114" s="8"/>
    </row>
    <row r="115" spans="9:51" x14ac:dyDescent="0.2"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W115" s="8"/>
      <c r="AX115" s="8"/>
      <c r="AY115" s="8"/>
    </row>
    <row r="116" spans="9:51" x14ac:dyDescent="0.2"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W116" s="8"/>
      <c r="AX116" s="8"/>
      <c r="AY116" s="8"/>
    </row>
    <row r="117" spans="9:51" x14ac:dyDescent="0.2"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W117" s="8"/>
      <c r="AX117" s="8"/>
      <c r="AY117" s="8"/>
    </row>
    <row r="118" spans="9:51" x14ac:dyDescent="0.2"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W118" s="8"/>
      <c r="AX118" s="8"/>
      <c r="AY118" s="8"/>
    </row>
    <row r="119" spans="9:51" x14ac:dyDescent="0.2"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W119" s="8"/>
      <c r="AX119" s="8"/>
      <c r="AY119" s="8"/>
    </row>
    <row r="120" spans="9:51" x14ac:dyDescent="0.2"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W120" s="8"/>
      <c r="AX120" s="8"/>
      <c r="AY120" s="8"/>
    </row>
    <row r="121" spans="9:51" x14ac:dyDescent="0.2"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W121" s="8"/>
      <c r="AX121" s="8"/>
      <c r="AY121" s="8"/>
    </row>
    <row r="122" spans="9:51" x14ac:dyDescent="0.2"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W122" s="8"/>
      <c r="AX122" s="8"/>
      <c r="AY122" s="8"/>
    </row>
    <row r="123" spans="9:51" x14ac:dyDescent="0.2"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W123" s="8"/>
      <c r="AX123" s="8"/>
      <c r="AY123" s="8"/>
    </row>
    <row r="124" spans="9:51" x14ac:dyDescent="0.2"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W124" s="8"/>
      <c r="AX124" s="8"/>
      <c r="AY124" s="8"/>
    </row>
    <row r="125" spans="9:51" x14ac:dyDescent="0.2"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W125" s="8"/>
      <c r="AX125" s="8"/>
      <c r="AY125" s="8"/>
    </row>
    <row r="126" spans="9:51" x14ac:dyDescent="0.2"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W126" s="8"/>
      <c r="AX126" s="8"/>
      <c r="AY126" s="8"/>
    </row>
    <row r="127" spans="9:51" x14ac:dyDescent="0.2"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W127" s="8"/>
      <c r="AX127" s="8"/>
      <c r="AY127" s="8"/>
    </row>
    <row r="128" spans="9:51" x14ac:dyDescent="0.2"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W128" s="8"/>
      <c r="AX128" s="8"/>
      <c r="AY128" s="8"/>
    </row>
    <row r="129" spans="9:51" x14ac:dyDescent="0.2"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W129" s="8"/>
      <c r="AX129" s="8"/>
      <c r="AY129" s="8"/>
    </row>
    <row r="130" spans="9:51" x14ac:dyDescent="0.2"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W130" s="8"/>
      <c r="AX130" s="8"/>
      <c r="AY130" s="8"/>
    </row>
    <row r="131" spans="9:51" x14ac:dyDescent="0.2"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W131" s="8"/>
      <c r="AX131" s="8"/>
      <c r="AY131" s="8"/>
    </row>
    <row r="132" spans="9:51" x14ac:dyDescent="0.2"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W132" s="8"/>
      <c r="AX132" s="8"/>
      <c r="AY132" s="8"/>
    </row>
    <row r="133" spans="9:51" x14ac:dyDescent="0.2"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W133" s="8"/>
      <c r="AX133" s="8"/>
      <c r="AY133" s="8"/>
    </row>
    <row r="134" spans="9:51" x14ac:dyDescent="0.2"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W134" s="8"/>
      <c r="AX134" s="8"/>
      <c r="AY134" s="8"/>
    </row>
    <row r="135" spans="9:51" x14ac:dyDescent="0.2"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W135" s="8"/>
      <c r="AX135" s="8"/>
      <c r="AY135" s="8"/>
    </row>
    <row r="136" spans="9:51" x14ac:dyDescent="0.2"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W136" s="8"/>
      <c r="AX136" s="8"/>
      <c r="AY136" s="8"/>
    </row>
    <row r="137" spans="9:51" x14ac:dyDescent="0.2"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W137" s="8"/>
      <c r="AX137" s="8"/>
      <c r="AY137" s="8"/>
    </row>
    <row r="138" spans="9:51" x14ac:dyDescent="0.2"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W138" s="8"/>
      <c r="AX138" s="8"/>
      <c r="AY138" s="8"/>
    </row>
    <row r="139" spans="9:51" x14ac:dyDescent="0.2"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W139" s="8"/>
      <c r="AX139" s="8"/>
      <c r="AY139" s="8"/>
    </row>
    <row r="140" spans="9:51" x14ac:dyDescent="0.2"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W140" s="8"/>
      <c r="AX140" s="8"/>
      <c r="AY140" s="8"/>
    </row>
    <row r="141" spans="9:51" x14ac:dyDescent="0.2"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W141" s="8"/>
      <c r="AX141" s="8"/>
      <c r="AY141" s="8"/>
    </row>
    <row r="142" spans="9:51" x14ac:dyDescent="0.2"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W142" s="8"/>
      <c r="AX142" s="8"/>
      <c r="AY142" s="8"/>
    </row>
    <row r="143" spans="9:51" x14ac:dyDescent="0.2"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W143" s="8"/>
      <c r="AX143" s="8"/>
      <c r="AY143" s="8"/>
    </row>
    <row r="144" spans="9:51" x14ac:dyDescent="0.2"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W144" s="8"/>
      <c r="AX144" s="8"/>
      <c r="AY144" s="8"/>
    </row>
    <row r="145" spans="9:51" x14ac:dyDescent="0.2"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W145" s="8"/>
      <c r="AX145" s="8"/>
      <c r="AY145" s="8"/>
    </row>
    <row r="146" spans="9:51" x14ac:dyDescent="0.2"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W146" s="8"/>
      <c r="AX146" s="8"/>
      <c r="AY146" s="8"/>
    </row>
    <row r="147" spans="9:51" x14ac:dyDescent="0.2"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W147" s="8"/>
      <c r="AX147" s="8"/>
      <c r="AY147" s="8"/>
    </row>
    <row r="148" spans="9:51" x14ac:dyDescent="0.2"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W148" s="8"/>
      <c r="AX148" s="8"/>
      <c r="AY148" s="8"/>
    </row>
    <row r="149" spans="9:51" x14ac:dyDescent="0.2"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W149" s="8"/>
      <c r="AX149" s="8"/>
      <c r="AY149" s="8"/>
    </row>
    <row r="150" spans="9:51" x14ac:dyDescent="0.2"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W150" s="8"/>
      <c r="AX150" s="8"/>
      <c r="AY150" s="8"/>
    </row>
    <row r="151" spans="9:51" x14ac:dyDescent="0.2"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W151" s="8"/>
      <c r="AX151" s="8"/>
      <c r="AY151" s="8"/>
    </row>
    <row r="152" spans="9:51" x14ac:dyDescent="0.2"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W152" s="8"/>
      <c r="AX152" s="8"/>
      <c r="AY152" s="8"/>
    </row>
    <row r="153" spans="9:51" x14ac:dyDescent="0.2"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W153" s="8"/>
      <c r="AX153" s="8"/>
      <c r="AY153" s="8"/>
    </row>
    <row r="154" spans="9:51" x14ac:dyDescent="0.2"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W154" s="8"/>
      <c r="AX154" s="8"/>
      <c r="AY154" s="8"/>
    </row>
    <row r="155" spans="9:51" x14ac:dyDescent="0.2"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W155" s="8"/>
      <c r="AX155" s="8"/>
      <c r="AY155" s="8"/>
    </row>
    <row r="156" spans="9:51" x14ac:dyDescent="0.2"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W156" s="8"/>
      <c r="AX156" s="8"/>
      <c r="AY156" s="8"/>
    </row>
    <row r="157" spans="9:51" x14ac:dyDescent="0.2"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W157" s="8"/>
      <c r="AX157" s="8"/>
      <c r="AY157" s="8"/>
    </row>
    <row r="158" spans="9:51" x14ac:dyDescent="0.2"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W158" s="8"/>
      <c r="AX158" s="8"/>
      <c r="AY158" s="8"/>
    </row>
    <row r="159" spans="9:51" x14ac:dyDescent="0.2"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W159" s="8"/>
      <c r="AX159" s="8"/>
      <c r="AY159" s="8"/>
    </row>
    <row r="160" spans="9:51" x14ac:dyDescent="0.2"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W160" s="8"/>
      <c r="AX160" s="8"/>
      <c r="AY160" s="8"/>
    </row>
    <row r="161" spans="9:51" x14ac:dyDescent="0.2"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W161" s="8"/>
      <c r="AX161" s="8"/>
      <c r="AY161" s="8"/>
    </row>
    <row r="162" spans="9:51" x14ac:dyDescent="0.2"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W162" s="8"/>
      <c r="AX162" s="8"/>
      <c r="AY162" s="8"/>
    </row>
    <row r="163" spans="9:51" x14ac:dyDescent="0.2"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W163" s="8"/>
      <c r="AX163" s="8"/>
      <c r="AY163" s="8"/>
    </row>
    <row r="164" spans="9:51" x14ac:dyDescent="0.2"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W164" s="8"/>
      <c r="AX164" s="8"/>
      <c r="AY164" s="8"/>
    </row>
    <row r="165" spans="9:51" x14ac:dyDescent="0.2"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W165" s="8"/>
      <c r="AX165" s="8"/>
      <c r="AY165" s="8"/>
    </row>
    <row r="166" spans="9:51" x14ac:dyDescent="0.2"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W166" s="8"/>
      <c r="AX166" s="8"/>
      <c r="AY166" s="8"/>
    </row>
    <row r="167" spans="9:51" x14ac:dyDescent="0.2"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W167" s="8"/>
      <c r="AX167" s="8"/>
      <c r="AY167" s="8"/>
    </row>
    <row r="168" spans="9:51" x14ac:dyDescent="0.2"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W168" s="8"/>
      <c r="AX168" s="8"/>
      <c r="AY168" s="8"/>
    </row>
    <row r="169" spans="9:51" x14ac:dyDescent="0.2"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W169" s="8"/>
      <c r="AX169" s="8"/>
      <c r="AY169" s="8"/>
    </row>
    <row r="170" spans="9:51" x14ac:dyDescent="0.2"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W170" s="8"/>
      <c r="AX170" s="8"/>
      <c r="AY170" s="8"/>
    </row>
    <row r="171" spans="9:51" x14ac:dyDescent="0.2"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W171" s="8"/>
      <c r="AX171" s="8"/>
      <c r="AY171" s="8"/>
    </row>
    <row r="172" spans="9:51" x14ac:dyDescent="0.2"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W172" s="8"/>
      <c r="AX172" s="8"/>
      <c r="AY172" s="8"/>
    </row>
    <row r="173" spans="9:51" x14ac:dyDescent="0.2"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W173" s="8"/>
      <c r="AX173" s="8"/>
      <c r="AY173" s="8"/>
    </row>
    <row r="174" spans="9:51" x14ac:dyDescent="0.2"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W174" s="8"/>
      <c r="AX174" s="8"/>
      <c r="AY174" s="8"/>
    </row>
    <row r="175" spans="9:51" x14ac:dyDescent="0.2"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W175" s="8"/>
      <c r="AX175" s="8"/>
      <c r="AY175" s="8"/>
    </row>
    <row r="176" spans="9:51" x14ac:dyDescent="0.2"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W176" s="8"/>
      <c r="AX176" s="8"/>
      <c r="AY176" s="8"/>
    </row>
    <row r="177" spans="9:51" x14ac:dyDescent="0.2"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W177" s="8"/>
      <c r="AX177" s="8"/>
      <c r="AY177" s="8"/>
    </row>
    <row r="178" spans="9:51" x14ac:dyDescent="0.2"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W178" s="8"/>
      <c r="AX178" s="8"/>
      <c r="AY178" s="8"/>
    </row>
    <row r="179" spans="9:51" x14ac:dyDescent="0.2"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W179" s="8"/>
      <c r="AX179" s="8"/>
      <c r="AY179" s="8"/>
    </row>
    <row r="180" spans="9:51" x14ac:dyDescent="0.2"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W180" s="8"/>
      <c r="AX180" s="8"/>
      <c r="AY180" s="8"/>
    </row>
    <row r="181" spans="9:51" x14ac:dyDescent="0.2"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W181" s="8"/>
      <c r="AX181" s="8"/>
      <c r="AY181" s="8"/>
    </row>
    <row r="182" spans="9:51" x14ac:dyDescent="0.2"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W182" s="8"/>
      <c r="AX182" s="8"/>
      <c r="AY182" s="8"/>
    </row>
    <row r="183" spans="9:51" x14ac:dyDescent="0.2"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W183" s="8"/>
      <c r="AX183" s="8"/>
      <c r="AY183" s="8"/>
    </row>
    <row r="184" spans="9:51" x14ac:dyDescent="0.2"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W184" s="8"/>
      <c r="AX184" s="8"/>
      <c r="AY184" s="8"/>
    </row>
    <row r="185" spans="9:51" x14ac:dyDescent="0.2"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W185" s="8"/>
      <c r="AX185" s="8"/>
      <c r="AY185" s="8"/>
    </row>
    <row r="186" spans="9:51" x14ac:dyDescent="0.2"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W186" s="8"/>
      <c r="AX186" s="8"/>
      <c r="AY186" s="8"/>
    </row>
    <row r="187" spans="9:51" x14ac:dyDescent="0.2"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W187" s="8"/>
      <c r="AX187" s="8"/>
      <c r="AY187" s="8"/>
    </row>
    <row r="188" spans="9:51" x14ac:dyDescent="0.2"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W188" s="8"/>
      <c r="AX188" s="8"/>
      <c r="AY188" s="8"/>
    </row>
    <row r="189" spans="9:51" x14ac:dyDescent="0.2"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W189" s="8"/>
      <c r="AX189" s="8"/>
      <c r="AY189" s="8"/>
    </row>
    <row r="190" spans="9:51" x14ac:dyDescent="0.2"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W190" s="8"/>
      <c r="AX190" s="8"/>
      <c r="AY190" s="8"/>
    </row>
    <row r="191" spans="9:51" x14ac:dyDescent="0.2"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W191" s="8"/>
      <c r="AX191" s="8"/>
      <c r="AY191" s="8"/>
    </row>
    <row r="192" spans="9:51" x14ac:dyDescent="0.2"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W192" s="8"/>
      <c r="AX192" s="8"/>
      <c r="AY192" s="8"/>
    </row>
    <row r="193" spans="9:51" x14ac:dyDescent="0.2"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W193" s="8"/>
      <c r="AX193" s="8"/>
      <c r="AY193" s="8"/>
    </row>
    <row r="194" spans="9:51" x14ac:dyDescent="0.2"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W194" s="8"/>
      <c r="AX194" s="8"/>
      <c r="AY194" s="8"/>
    </row>
    <row r="195" spans="9:51" x14ac:dyDescent="0.2"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W195" s="8"/>
      <c r="AX195" s="8"/>
      <c r="AY195" s="8"/>
    </row>
    <row r="196" spans="9:51" x14ac:dyDescent="0.2"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W196" s="8"/>
      <c r="AX196" s="8"/>
      <c r="AY196" s="8"/>
    </row>
    <row r="197" spans="9:51" x14ac:dyDescent="0.2"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W197" s="8"/>
      <c r="AX197" s="8"/>
      <c r="AY197" s="8"/>
    </row>
    <row r="198" spans="9:51" x14ac:dyDescent="0.2"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W198" s="8"/>
      <c r="AX198" s="8"/>
      <c r="AY198" s="8"/>
    </row>
    <row r="199" spans="9:51" x14ac:dyDescent="0.2"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W199" s="8"/>
      <c r="AX199" s="8"/>
      <c r="AY199" s="8"/>
    </row>
    <row r="200" spans="9:51" x14ac:dyDescent="0.2"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W200" s="8"/>
      <c r="AX200" s="8"/>
      <c r="AY200" s="8"/>
    </row>
    <row r="201" spans="9:51" x14ac:dyDescent="0.2"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W201" s="8"/>
      <c r="AX201" s="8"/>
      <c r="AY201" s="8"/>
    </row>
    <row r="202" spans="9:51" x14ac:dyDescent="0.2"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W202" s="8"/>
      <c r="AX202" s="8"/>
      <c r="AY202" s="8"/>
    </row>
    <row r="203" spans="9:51" x14ac:dyDescent="0.2"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W203" s="8"/>
      <c r="AX203" s="8"/>
      <c r="AY203" s="8"/>
    </row>
    <row r="204" spans="9:51" x14ac:dyDescent="0.2"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W204" s="8"/>
      <c r="AX204" s="8"/>
      <c r="AY204" s="8"/>
    </row>
    <row r="205" spans="9:51" x14ac:dyDescent="0.2"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W205" s="8"/>
      <c r="AX205" s="8"/>
      <c r="AY205" s="8"/>
    </row>
    <row r="206" spans="9:51" x14ac:dyDescent="0.2"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W206" s="8"/>
      <c r="AX206" s="8"/>
      <c r="AY206" s="8"/>
    </row>
    <row r="207" spans="9:51" x14ac:dyDescent="0.2"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W207" s="8"/>
      <c r="AX207" s="8"/>
      <c r="AY207" s="8"/>
    </row>
    <row r="208" spans="9:51" x14ac:dyDescent="0.2"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W208" s="8"/>
      <c r="AX208" s="8"/>
      <c r="AY208" s="8"/>
    </row>
    <row r="209" spans="9:51" x14ac:dyDescent="0.2"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W209" s="8"/>
      <c r="AX209" s="8"/>
      <c r="AY209" s="8"/>
    </row>
    <row r="210" spans="9:51" x14ac:dyDescent="0.2"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W210" s="8"/>
      <c r="AX210" s="8"/>
      <c r="AY210" s="8"/>
    </row>
    <row r="211" spans="9:51" x14ac:dyDescent="0.2"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W211" s="8"/>
      <c r="AX211" s="8"/>
      <c r="AY211" s="8"/>
    </row>
    <row r="212" spans="9:51" x14ac:dyDescent="0.2"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W212" s="8"/>
      <c r="AX212" s="8"/>
      <c r="AY212" s="8"/>
    </row>
    <row r="213" spans="9:51" x14ac:dyDescent="0.2"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W213" s="8"/>
      <c r="AX213" s="8"/>
      <c r="AY213" s="8"/>
    </row>
    <row r="214" spans="9:51" x14ac:dyDescent="0.2"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W214" s="8"/>
      <c r="AX214" s="8"/>
      <c r="AY214" s="8"/>
    </row>
    <row r="215" spans="9:51" x14ac:dyDescent="0.2"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W215" s="8"/>
      <c r="AX215" s="8"/>
      <c r="AY215" s="8"/>
    </row>
    <row r="216" spans="9:51" x14ac:dyDescent="0.2"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W216" s="8"/>
      <c r="AX216" s="8"/>
      <c r="AY216" s="8"/>
    </row>
    <row r="217" spans="9:51" x14ac:dyDescent="0.2"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W217" s="8"/>
      <c r="AX217" s="8"/>
      <c r="AY217" s="8"/>
    </row>
    <row r="218" spans="9:51" x14ac:dyDescent="0.2"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W218" s="8"/>
      <c r="AX218" s="8"/>
      <c r="AY218" s="8"/>
    </row>
    <row r="219" spans="9:51" x14ac:dyDescent="0.2"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W219" s="8"/>
      <c r="AX219" s="8"/>
      <c r="AY219" s="8"/>
    </row>
    <row r="220" spans="9:51" x14ac:dyDescent="0.2"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W220" s="8"/>
      <c r="AX220" s="8"/>
      <c r="AY220" s="8"/>
    </row>
    <row r="221" spans="9:51" x14ac:dyDescent="0.2"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W221" s="8"/>
      <c r="AX221" s="8"/>
      <c r="AY221" s="8"/>
    </row>
    <row r="222" spans="9:51" x14ac:dyDescent="0.2"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W222" s="8"/>
      <c r="AX222" s="8"/>
      <c r="AY222" s="8"/>
    </row>
    <row r="223" spans="9:51" x14ac:dyDescent="0.2"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W223" s="8"/>
      <c r="AX223" s="8"/>
      <c r="AY223" s="8"/>
    </row>
    <row r="224" spans="9:51" x14ac:dyDescent="0.2"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W224" s="8"/>
      <c r="AX224" s="8"/>
      <c r="AY224" s="8"/>
    </row>
    <row r="225" spans="9:51" x14ac:dyDescent="0.2"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W225" s="8"/>
      <c r="AX225" s="8"/>
      <c r="AY225" s="8"/>
    </row>
    <row r="226" spans="9:51" x14ac:dyDescent="0.2"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W226" s="8"/>
      <c r="AX226" s="8"/>
      <c r="AY226" s="8"/>
    </row>
    <row r="227" spans="9:51" x14ac:dyDescent="0.2"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W227" s="8"/>
      <c r="AX227" s="8"/>
      <c r="AY227" s="8"/>
    </row>
    <row r="228" spans="9:51" x14ac:dyDescent="0.2"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W228" s="8"/>
      <c r="AX228" s="8"/>
      <c r="AY228" s="8"/>
    </row>
    <row r="229" spans="9:51" x14ac:dyDescent="0.2"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W229" s="8"/>
      <c r="AX229" s="8"/>
      <c r="AY229" s="8"/>
    </row>
    <row r="230" spans="9:51" x14ac:dyDescent="0.2"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W230" s="8"/>
      <c r="AX230" s="8"/>
      <c r="AY230" s="8"/>
    </row>
    <row r="231" spans="9:51" x14ac:dyDescent="0.2"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W231" s="8"/>
      <c r="AX231" s="8"/>
      <c r="AY231" s="8"/>
    </row>
    <row r="232" spans="9:51" x14ac:dyDescent="0.2"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W232" s="8"/>
      <c r="AX232" s="8"/>
      <c r="AY232" s="8"/>
    </row>
    <row r="233" spans="9:51" x14ac:dyDescent="0.2"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W233" s="8"/>
      <c r="AX233" s="8"/>
      <c r="AY233" s="8"/>
    </row>
    <row r="234" spans="9:51" x14ac:dyDescent="0.2"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W234" s="8"/>
      <c r="AX234" s="8"/>
      <c r="AY234" s="8"/>
    </row>
    <row r="235" spans="9:51" x14ac:dyDescent="0.2"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W235" s="8"/>
      <c r="AX235" s="8"/>
      <c r="AY235" s="8"/>
    </row>
    <row r="236" spans="9:51" x14ac:dyDescent="0.2"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W236" s="8"/>
      <c r="AX236" s="8"/>
      <c r="AY236" s="8"/>
    </row>
    <row r="237" spans="9:51" x14ac:dyDescent="0.2"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W237" s="8"/>
      <c r="AX237" s="8"/>
      <c r="AY237" s="8"/>
    </row>
    <row r="238" spans="9:51" x14ac:dyDescent="0.2"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W238" s="8"/>
      <c r="AX238" s="8"/>
      <c r="AY238" s="8"/>
    </row>
    <row r="239" spans="9:51" x14ac:dyDescent="0.2"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W239" s="8"/>
      <c r="AX239" s="8"/>
      <c r="AY239" s="8"/>
    </row>
    <row r="240" spans="9:51" x14ac:dyDescent="0.2"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W240" s="8"/>
      <c r="AX240" s="8"/>
      <c r="AY240" s="8"/>
    </row>
    <row r="241" spans="9:51" x14ac:dyDescent="0.2"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W241" s="8"/>
      <c r="AX241" s="8"/>
      <c r="AY241" s="8"/>
    </row>
    <row r="242" spans="9:51" x14ac:dyDescent="0.2"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W242" s="8"/>
      <c r="AX242" s="8"/>
      <c r="AY242" s="8"/>
    </row>
    <row r="243" spans="9:51" x14ac:dyDescent="0.2"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W243" s="8"/>
      <c r="AX243" s="8"/>
      <c r="AY243" s="8"/>
    </row>
    <row r="244" spans="9:51" x14ac:dyDescent="0.2"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W244" s="8"/>
      <c r="AX244" s="8"/>
      <c r="AY244" s="8"/>
    </row>
    <row r="245" spans="9:51" x14ac:dyDescent="0.2"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W245" s="8"/>
      <c r="AX245" s="8"/>
      <c r="AY245" s="8"/>
    </row>
    <row r="246" spans="9:51" x14ac:dyDescent="0.2"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W246" s="8"/>
      <c r="AX246" s="8"/>
      <c r="AY246" s="8"/>
    </row>
    <row r="247" spans="9:51" x14ac:dyDescent="0.2"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W247" s="8"/>
      <c r="AX247" s="8"/>
      <c r="AY247" s="8"/>
    </row>
    <row r="248" spans="9:51" x14ac:dyDescent="0.2"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W248" s="8"/>
      <c r="AX248" s="8"/>
      <c r="AY248" s="8"/>
    </row>
    <row r="249" spans="9:51" x14ac:dyDescent="0.2"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W249" s="8"/>
      <c r="AX249" s="8"/>
      <c r="AY249" s="8"/>
    </row>
    <row r="250" spans="9:51" x14ac:dyDescent="0.2"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W250" s="8"/>
      <c r="AX250" s="8"/>
      <c r="AY250" s="8"/>
    </row>
    <row r="251" spans="9:51" x14ac:dyDescent="0.2"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W251" s="8"/>
      <c r="AX251" s="8"/>
      <c r="AY251" s="8"/>
    </row>
    <row r="252" spans="9:51" x14ac:dyDescent="0.2"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W252" s="8"/>
      <c r="AX252" s="8"/>
      <c r="AY252" s="8"/>
    </row>
    <row r="253" spans="9:51" x14ac:dyDescent="0.2"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W253" s="8"/>
      <c r="AX253" s="8"/>
      <c r="AY253" s="8"/>
    </row>
    <row r="254" spans="9:51" x14ac:dyDescent="0.2"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W254" s="8"/>
      <c r="AX254" s="8"/>
      <c r="AY254" s="8"/>
    </row>
    <row r="255" spans="9:51" x14ac:dyDescent="0.2"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W255" s="8"/>
      <c r="AX255" s="8"/>
      <c r="AY255" s="8"/>
    </row>
    <row r="256" spans="9:51" x14ac:dyDescent="0.2"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W256" s="8"/>
      <c r="AX256" s="8"/>
      <c r="AY256" s="8"/>
    </row>
    <row r="257" spans="9:51" x14ac:dyDescent="0.2"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W257" s="8"/>
      <c r="AX257" s="8"/>
      <c r="AY257" s="8"/>
    </row>
    <row r="258" spans="9:51" x14ac:dyDescent="0.2"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W258" s="8"/>
      <c r="AX258" s="8"/>
      <c r="AY258" s="8"/>
    </row>
    <row r="259" spans="9:51" x14ac:dyDescent="0.2"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W259" s="8"/>
      <c r="AX259" s="8"/>
      <c r="AY259" s="8"/>
    </row>
    <row r="260" spans="9:51" x14ac:dyDescent="0.2"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W260" s="8"/>
      <c r="AX260" s="8"/>
      <c r="AY260" s="8"/>
    </row>
    <row r="261" spans="9:51" x14ac:dyDescent="0.2"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W261" s="8"/>
      <c r="AX261" s="8"/>
      <c r="AY261" s="8"/>
    </row>
    <row r="262" spans="9:51" x14ac:dyDescent="0.2"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W262" s="8"/>
      <c r="AX262" s="8"/>
      <c r="AY262" s="8"/>
    </row>
    <row r="263" spans="9:51" x14ac:dyDescent="0.2"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W263" s="8"/>
      <c r="AX263" s="8"/>
      <c r="AY263" s="8"/>
    </row>
    <row r="264" spans="9:51" x14ac:dyDescent="0.2"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W264" s="8"/>
      <c r="AX264" s="8"/>
      <c r="AY264" s="8"/>
    </row>
    <row r="265" spans="9:51" x14ac:dyDescent="0.2"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W265" s="8"/>
      <c r="AX265" s="8"/>
      <c r="AY265" s="8"/>
    </row>
    <row r="266" spans="9:51" x14ac:dyDescent="0.2"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W266" s="8"/>
      <c r="AX266" s="8"/>
      <c r="AY266" s="8"/>
    </row>
    <row r="267" spans="9:51" x14ac:dyDescent="0.2"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W267" s="8"/>
      <c r="AX267" s="8"/>
      <c r="AY267" s="8"/>
    </row>
    <row r="268" spans="9:51" x14ac:dyDescent="0.2"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W268" s="8"/>
      <c r="AX268" s="8"/>
      <c r="AY268" s="8"/>
    </row>
    <row r="269" spans="9:51" x14ac:dyDescent="0.2"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W269" s="8"/>
      <c r="AX269" s="8"/>
      <c r="AY269" s="8"/>
    </row>
    <row r="270" spans="9:51" x14ac:dyDescent="0.2"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W270" s="8"/>
      <c r="AX270" s="8"/>
      <c r="AY270" s="8"/>
    </row>
    <row r="271" spans="9:51" x14ac:dyDescent="0.2"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W271" s="8"/>
      <c r="AX271" s="8"/>
      <c r="AY271" s="8"/>
    </row>
    <row r="272" spans="9:51" x14ac:dyDescent="0.2"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W272" s="8"/>
      <c r="AX272" s="8"/>
      <c r="AY272" s="8"/>
    </row>
    <row r="273" spans="9:51" x14ac:dyDescent="0.2"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W273" s="8"/>
      <c r="AX273" s="8"/>
      <c r="AY273" s="8"/>
    </row>
    <row r="274" spans="9:51" x14ac:dyDescent="0.2"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W274" s="8"/>
      <c r="AX274" s="8"/>
      <c r="AY274" s="8"/>
    </row>
    <row r="275" spans="9:51" x14ac:dyDescent="0.2"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W275" s="8"/>
      <c r="AX275" s="8"/>
      <c r="AY275" s="8"/>
    </row>
    <row r="276" spans="9:51" x14ac:dyDescent="0.2"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W276" s="8"/>
      <c r="AX276" s="8"/>
      <c r="AY276" s="8"/>
    </row>
    <row r="277" spans="9:51" x14ac:dyDescent="0.2"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W277" s="8"/>
      <c r="AX277" s="8"/>
      <c r="AY277" s="8"/>
    </row>
    <row r="278" spans="9:51" x14ac:dyDescent="0.2"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W278" s="8"/>
      <c r="AX278" s="8"/>
      <c r="AY278" s="8"/>
    </row>
    <row r="279" spans="9:51" x14ac:dyDescent="0.2"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W279" s="8"/>
      <c r="AX279" s="8"/>
      <c r="AY279" s="8"/>
    </row>
    <row r="280" spans="9:51" x14ac:dyDescent="0.2"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W280" s="8"/>
      <c r="AX280" s="8"/>
      <c r="AY280" s="8"/>
    </row>
  </sheetData>
  <sheetProtection selectLockedCells="1"/>
  <sortState xmlns:xlrd2="http://schemas.microsoft.com/office/spreadsheetml/2017/richdata2" ref="A7:AV20">
    <sortCondition descending="1" ref="H7:H22"/>
  </sortState>
  <mergeCells count="10">
    <mergeCell ref="I25:Q25"/>
    <mergeCell ref="A1:AU1"/>
    <mergeCell ref="A24:H24"/>
    <mergeCell ref="A25:H25"/>
    <mergeCell ref="A26:H26"/>
    <mergeCell ref="I26:Q26"/>
    <mergeCell ref="I2:AU3"/>
    <mergeCell ref="A2:A3"/>
    <mergeCell ref="B2:B3"/>
    <mergeCell ref="I24:Q24"/>
  </mergeCells>
  <phoneticPr fontId="0" type="noConversion"/>
  <pageMargins left="0.23622047244094491" right="0.23622047244094491" top="0.35433070866141736" bottom="0.35433070866141736" header="0" footer="0"/>
  <pageSetup paperSize="9" scale="65" orientation="landscape" horizontalDpi="4294967293" verticalDpi="4294967293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Macro4">
                <anchor moveWithCells="1">
                  <from>
                    <xdr:col>0</xdr:col>
                    <xdr:colOff>581025</xdr:colOff>
                    <xdr:row>0</xdr:row>
                    <xdr:rowOff>257175</xdr:rowOff>
                  </from>
                  <to>
                    <xdr:col>0</xdr:col>
                    <xdr:colOff>1476375</xdr:colOff>
                    <xdr:row>0</xdr:row>
                    <xdr:rowOff>800100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0]!Macro2">
                <anchor moveWithCells="1">
                  <from>
                    <xdr:col>2</xdr:col>
                    <xdr:colOff>495300</xdr:colOff>
                    <xdr:row>0</xdr:row>
                    <xdr:rowOff>238125</xdr:rowOff>
                  </from>
                  <to>
                    <xdr:col>4</xdr:col>
                    <xdr:colOff>28575</xdr:colOff>
                    <xdr:row>0</xdr:row>
                    <xdr:rowOff>790575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Button 3">
              <controlPr defaultSize="0" print="0" autoFill="0" autoPict="0" macro="[0]!Macro3">
                <anchor moveWithCells="1">
                  <from>
                    <xdr:col>4</xdr:col>
                    <xdr:colOff>695325</xdr:colOff>
                    <xdr:row>0</xdr:row>
                    <xdr:rowOff>238125</xdr:rowOff>
                  </from>
                  <to>
                    <xdr:col>6</xdr:col>
                    <xdr:colOff>180975</xdr:colOff>
                    <xdr:row>0</xdr:row>
                    <xdr:rowOff>790575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Luchtgeweer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de vaan</dc:creator>
  <cp:lastModifiedBy>jan de vaan</cp:lastModifiedBy>
  <cp:lastPrinted>2024-03-20T20:52:29Z</cp:lastPrinted>
  <dcterms:created xsi:type="dcterms:W3CDTF">1998-11-05T22:43:58Z</dcterms:created>
  <dcterms:modified xsi:type="dcterms:W3CDTF">2024-03-20T20:55:10Z</dcterms:modified>
</cp:coreProperties>
</file>